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ВСОШ 2021\ВСОШ МЭ\Протоколы\"/>
    </mc:Choice>
  </mc:AlternateContent>
  <bookViews>
    <workbookView xWindow="0" yWindow="90" windowWidth="12510" windowHeight="8700"/>
  </bookViews>
  <sheets>
    <sheet name="дев. 7-8" sheetId="33" r:id="rId1"/>
    <sheet name="дев. 9-11" sheetId="32" r:id="rId2"/>
    <sheet name="мал. 7-8" sheetId="29" r:id="rId3"/>
    <sheet name="юн. 9-11" sheetId="30" r:id="rId4"/>
  </sheets>
  <calcPr calcId="162913"/>
</workbook>
</file>

<file path=xl/calcChain.xml><?xml version="1.0" encoding="utf-8"?>
<calcChain xmlns="http://schemas.openxmlformats.org/spreadsheetml/2006/main">
  <c r="G13" i="30" l="1"/>
  <c r="G34" i="30"/>
  <c r="G29" i="30"/>
  <c r="G20" i="30"/>
  <c r="G5" i="30"/>
  <c r="G18" i="30"/>
  <c r="G7" i="30"/>
  <c r="G30" i="30"/>
  <c r="G15" i="30"/>
  <c r="G21" i="30"/>
  <c r="G25" i="30"/>
  <c r="G10" i="30"/>
  <c r="G35" i="30"/>
  <c r="G19" i="30"/>
  <c r="G24" i="30"/>
  <c r="G26" i="30"/>
  <c r="G8" i="30"/>
  <c r="G16" i="30"/>
  <c r="G11" i="30"/>
  <c r="G37" i="30"/>
  <c r="G23" i="30"/>
  <c r="G28" i="30"/>
  <c r="G14" i="30"/>
  <c r="G33" i="30"/>
  <c r="G22" i="30"/>
  <c r="G32" i="30"/>
  <c r="G12" i="30"/>
  <c r="G27" i="30"/>
  <c r="G17" i="30"/>
  <c r="G36" i="30"/>
  <c r="G6" i="30"/>
  <c r="G9" i="30"/>
  <c r="G31" i="30"/>
  <c r="G37" i="32"/>
  <c r="G35" i="32"/>
  <c r="G48" i="32"/>
  <c r="G28" i="32"/>
  <c r="G16" i="32"/>
  <c r="G23" i="32"/>
  <c r="G36" i="32"/>
  <c r="G45" i="32"/>
  <c r="G7" i="32"/>
  <c r="G29" i="32"/>
  <c r="G19" i="32"/>
  <c r="G10" i="32"/>
  <c r="G24" i="32"/>
  <c r="G40" i="32"/>
  <c r="G17" i="32"/>
  <c r="G41" i="32"/>
  <c r="G25" i="32"/>
  <c r="G52" i="32"/>
  <c r="G49" i="32"/>
  <c r="G5" i="32"/>
  <c r="G13" i="32"/>
  <c r="G27" i="32"/>
  <c r="G39" i="32"/>
  <c r="G26" i="32"/>
  <c r="G38" i="32"/>
  <c r="G15" i="32"/>
  <c r="G33" i="32"/>
  <c r="G21" i="32"/>
  <c r="G53" i="32"/>
  <c r="G22" i="32"/>
  <c r="G30" i="32"/>
  <c r="G42" i="32"/>
  <c r="G18" i="32"/>
  <c r="G12" i="32"/>
  <c r="G31" i="32"/>
  <c r="G11" i="32"/>
  <c r="G51" i="32"/>
  <c r="G20" i="32"/>
  <c r="G9" i="32"/>
  <c r="G6" i="32"/>
  <c r="G14" i="32"/>
  <c r="G43" i="32"/>
  <c r="G8" i="32"/>
  <c r="G47" i="32"/>
  <c r="G46" i="32"/>
  <c r="G34" i="32"/>
  <c r="G44" i="32"/>
  <c r="G50" i="32"/>
  <c r="G32" i="32"/>
  <c r="G20" i="29"/>
  <c r="G6" i="29"/>
  <c r="G5" i="29"/>
  <c r="G13" i="29"/>
  <c r="G7" i="29"/>
  <c r="G24" i="29"/>
  <c r="G12" i="29"/>
  <c r="G14" i="29"/>
  <c r="G15" i="29"/>
  <c r="G19" i="29"/>
  <c r="G25" i="29"/>
  <c r="G17" i="29"/>
  <c r="G16" i="29"/>
  <c r="G9" i="29"/>
  <c r="G18" i="29"/>
  <c r="G11" i="29"/>
  <c r="G10" i="29"/>
  <c r="G8" i="29"/>
  <c r="G21" i="29"/>
  <c r="G22" i="29"/>
  <c r="G23" i="29"/>
  <c r="G5" i="33"/>
  <c r="G27" i="33"/>
  <c r="G21" i="33"/>
  <c r="G32" i="33"/>
  <c r="G18" i="33"/>
  <c r="G16" i="33"/>
  <c r="G9" i="33"/>
  <c r="G14" i="33"/>
  <c r="G13" i="33"/>
  <c r="G24" i="33"/>
  <c r="G29" i="33"/>
  <c r="G10" i="33"/>
  <c r="G28" i="33"/>
  <c r="G20" i="33"/>
  <c r="G11" i="33"/>
  <c r="G33" i="33"/>
  <c r="G30" i="33"/>
  <c r="G23" i="33"/>
  <c r="G19" i="33"/>
  <c r="G7" i="33"/>
  <c r="G6" i="33"/>
  <c r="G15" i="33"/>
  <c r="G12" i="33"/>
  <c r="G25" i="33"/>
  <c r="G26" i="33"/>
  <c r="G17" i="33"/>
  <c r="G31" i="33"/>
  <c r="G22" i="33"/>
  <c r="G8" i="33"/>
  <c r="O2" i="33" l="1"/>
  <c r="N2" i="33"/>
  <c r="O2" i="32"/>
  <c r="N2" i="32"/>
  <c r="O2" i="30"/>
  <c r="N2" i="30"/>
  <c r="K13" i="30" l="1"/>
  <c r="K29" i="30"/>
  <c r="K5" i="30"/>
  <c r="K7" i="30"/>
  <c r="K15" i="30"/>
  <c r="K10" i="30"/>
  <c r="K19" i="30"/>
  <c r="K26" i="30"/>
  <c r="K16" i="30"/>
  <c r="K11" i="30"/>
  <c r="K23" i="30"/>
  <c r="K28" i="30"/>
  <c r="K22" i="30"/>
  <c r="K27" i="30"/>
  <c r="K9" i="30"/>
  <c r="K20" i="30"/>
  <c r="K18" i="30"/>
  <c r="K30" i="30"/>
  <c r="K21" i="30"/>
  <c r="K25" i="30"/>
  <c r="K24" i="30"/>
  <c r="K8" i="30"/>
  <c r="K14" i="30"/>
  <c r="K32" i="30"/>
  <c r="K12" i="30"/>
  <c r="K17" i="30"/>
  <c r="K6" i="30"/>
  <c r="K31" i="30"/>
  <c r="I34" i="30"/>
  <c r="L34" i="30" s="1"/>
  <c r="I20" i="30"/>
  <c r="I18" i="30"/>
  <c r="I30" i="30"/>
  <c r="I21" i="30"/>
  <c r="I25" i="30"/>
  <c r="I35" i="30"/>
  <c r="L35" i="30" s="1"/>
  <c r="I24" i="30"/>
  <c r="I8" i="30"/>
  <c r="I37" i="30"/>
  <c r="L37" i="30" s="1"/>
  <c r="I14" i="30"/>
  <c r="I33" i="30"/>
  <c r="L33" i="30" s="1"/>
  <c r="I32" i="30"/>
  <c r="I12" i="30"/>
  <c r="I17" i="30"/>
  <c r="I6" i="30"/>
  <c r="I31" i="30"/>
  <c r="I13" i="30"/>
  <c r="I29" i="30"/>
  <c r="I5" i="30"/>
  <c r="I7" i="30"/>
  <c r="I15" i="30"/>
  <c r="I10" i="30"/>
  <c r="I19" i="30"/>
  <c r="I26" i="30"/>
  <c r="I16" i="30"/>
  <c r="I11" i="30"/>
  <c r="I23" i="30"/>
  <c r="I28" i="30"/>
  <c r="I22" i="30"/>
  <c r="I27" i="30"/>
  <c r="I36" i="30"/>
  <c r="L36" i="30" s="1"/>
  <c r="I9" i="30"/>
  <c r="I37" i="32"/>
  <c r="I28" i="32"/>
  <c r="I23" i="32"/>
  <c r="I36" i="32"/>
  <c r="I7" i="32"/>
  <c r="I29" i="32"/>
  <c r="I10" i="32"/>
  <c r="I40" i="32"/>
  <c r="I41" i="32"/>
  <c r="I49" i="32"/>
  <c r="I5" i="32"/>
  <c r="I27" i="32"/>
  <c r="I26" i="32"/>
  <c r="I15" i="32"/>
  <c r="I21" i="32"/>
  <c r="I22" i="32"/>
  <c r="I42" i="32"/>
  <c r="I12" i="32"/>
  <c r="I11" i="32"/>
  <c r="I51" i="32"/>
  <c r="I9" i="32"/>
  <c r="I14" i="32"/>
  <c r="I8" i="32"/>
  <c r="I46" i="32"/>
  <c r="I34" i="32"/>
  <c r="I50" i="32"/>
  <c r="I35" i="32"/>
  <c r="I48" i="32"/>
  <c r="I16" i="32"/>
  <c r="I45" i="32"/>
  <c r="I19" i="32"/>
  <c r="I24" i="32"/>
  <c r="I17" i="32"/>
  <c r="I25" i="32"/>
  <c r="I52" i="32"/>
  <c r="I13" i="32"/>
  <c r="I39" i="32"/>
  <c r="I38" i="32"/>
  <c r="I33" i="32"/>
  <c r="I53" i="32"/>
  <c r="I30" i="32"/>
  <c r="I18" i="32"/>
  <c r="I31" i="32"/>
  <c r="I20" i="32"/>
  <c r="I6" i="32"/>
  <c r="I43" i="32"/>
  <c r="I47" i="32"/>
  <c r="I44" i="32"/>
  <c r="I32" i="32"/>
  <c r="K37" i="32"/>
  <c r="K28" i="32"/>
  <c r="K23" i="32"/>
  <c r="K36" i="32"/>
  <c r="K7" i="32"/>
  <c r="K29" i="32"/>
  <c r="K10" i="32"/>
  <c r="K40" i="32"/>
  <c r="K41" i="32"/>
  <c r="K5" i="32"/>
  <c r="K27" i="32"/>
  <c r="K26" i="32"/>
  <c r="K15" i="32"/>
  <c r="K21" i="32"/>
  <c r="K22" i="32"/>
  <c r="K42" i="32"/>
  <c r="K12" i="32"/>
  <c r="K11" i="32"/>
  <c r="K51" i="32"/>
  <c r="K9" i="32"/>
  <c r="K14" i="32"/>
  <c r="K8" i="32"/>
  <c r="K46" i="32"/>
  <c r="K34" i="32"/>
  <c r="K50" i="32"/>
  <c r="K35" i="32"/>
  <c r="K48" i="32"/>
  <c r="K16" i="32"/>
  <c r="K45" i="32"/>
  <c r="K19" i="32"/>
  <c r="K24" i="32"/>
  <c r="K17" i="32"/>
  <c r="K25" i="32"/>
  <c r="K13" i="32"/>
  <c r="K39" i="32"/>
  <c r="K38" i="32"/>
  <c r="K33" i="32"/>
  <c r="K30" i="32"/>
  <c r="K18" i="32"/>
  <c r="K31" i="32"/>
  <c r="K20" i="32"/>
  <c r="K6" i="32"/>
  <c r="K43" i="32"/>
  <c r="K47" i="32"/>
  <c r="K44" i="32"/>
  <c r="K32" i="32"/>
  <c r="K8" i="33"/>
  <c r="K5" i="33"/>
  <c r="K21" i="33"/>
  <c r="K18" i="33"/>
  <c r="K14" i="33"/>
  <c r="K13" i="33"/>
  <c r="K29" i="33"/>
  <c r="K20" i="33"/>
  <c r="K11" i="33"/>
  <c r="K30" i="33"/>
  <c r="K19" i="33"/>
  <c r="K6" i="33"/>
  <c r="K25" i="33"/>
  <c r="K17" i="33"/>
  <c r="K22" i="33"/>
  <c r="K27" i="33"/>
  <c r="K32" i="33"/>
  <c r="K16" i="33"/>
  <c r="K9" i="33"/>
  <c r="K24" i="33"/>
  <c r="K10" i="33"/>
  <c r="K28" i="33"/>
  <c r="K33" i="33"/>
  <c r="K23" i="33"/>
  <c r="K7" i="33"/>
  <c r="K15" i="33"/>
  <c r="K12" i="33"/>
  <c r="K26" i="33"/>
  <c r="K31" i="33"/>
  <c r="I5" i="33"/>
  <c r="I21" i="33"/>
  <c r="I18" i="33"/>
  <c r="I14" i="33"/>
  <c r="I13" i="33"/>
  <c r="I29" i="33"/>
  <c r="I20" i="33"/>
  <c r="I11" i="33"/>
  <c r="I30" i="33"/>
  <c r="I19" i="33"/>
  <c r="I6" i="33"/>
  <c r="I25" i="33"/>
  <c r="I17" i="33"/>
  <c r="I22" i="33"/>
  <c r="I27" i="33"/>
  <c r="I32" i="33"/>
  <c r="I16" i="33"/>
  <c r="I9" i="33"/>
  <c r="I24" i="33"/>
  <c r="I10" i="33"/>
  <c r="I28" i="33"/>
  <c r="I33" i="33"/>
  <c r="I23" i="33"/>
  <c r="I7" i="33"/>
  <c r="I15" i="33"/>
  <c r="I12" i="33"/>
  <c r="I26" i="33"/>
  <c r="I31" i="33"/>
  <c r="I8" i="33"/>
  <c r="O2" i="29"/>
  <c r="N2" i="29"/>
  <c r="L50" i="32" l="1"/>
  <c r="L22" i="33"/>
  <c r="L31" i="30"/>
  <c r="K20" i="29"/>
  <c r="K5" i="29"/>
  <c r="K13" i="29"/>
  <c r="K14" i="29"/>
  <c r="K19" i="29"/>
  <c r="K17" i="29"/>
  <c r="K9" i="29"/>
  <c r="K11" i="29"/>
  <c r="K8" i="29"/>
  <c r="K22" i="29"/>
  <c r="K23" i="29"/>
  <c r="K6" i="29"/>
  <c r="K7" i="29"/>
  <c r="K12" i="29"/>
  <c r="K15" i="29"/>
  <c r="K16" i="29"/>
  <c r="K18" i="29"/>
  <c r="K10" i="29"/>
  <c r="K21" i="29"/>
  <c r="I20" i="29"/>
  <c r="I5" i="29"/>
  <c r="I13" i="29"/>
  <c r="I24" i="29"/>
  <c r="I14" i="29"/>
  <c r="I19" i="29"/>
  <c r="I17" i="29"/>
  <c r="I9" i="29"/>
  <c r="I11" i="29"/>
  <c r="I8" i="29"/>
  <c r="I22" i="29"/>
  <c r="I23" i="29"/>
  <c r="I6" i="29"/>
  <c r="I7" i="29"/>
  <c r="I12" i="29"/>
  <c r="I15" i="29"/>
  <c r="I25" i="29"/>
  <c r="I16" i="29"/>
  <c r="I18" i="29"/>
  <c r="I10" i="29"/>
  <c r="I21" i="29"/>
  <c r="L31" i="33"/>
  <c r="L17" i="33"/>
  <c r="L19" i="33"/>
  <c r="L11" i="33"/>
  <c r="L29" i="33"/>
  <c r="L13" i="33"/>
  <c r="L21" i="33"/>
  <c r="L12" i="33"/>
  <c r="L7" i="33"/>
  <c r="L33" i="33"/>
  <c r="L28" i="33"/>
  <c r="L10" i="33"/>
  <c r="L9" i="33"/>
  <c r="L32" i="33"/>
  <c r="L26" i="33"/>
  <c r="L15" i="33"/>
  <c r="L23" i="33"/>
  <c r="L24" i="33"/>
  <c r="L16" i="33"/>
  <c r="L27" i="33"/>
  <c r="L25" i="33"/>
  <c r="L6" i="33"/>
  <c r="L30" i="33"/>
  <c r="L20" i="33"/>
  <c r="L14" i="33"/>
  <c r="L18" i="33"/>
  <c r="L5" i="33"/>
  <c r="L8" i="33"/>
  <c r="L44" i="32"/>
  <c r="L47" i="32"/>
  <c r="L43" i="32"/>
  <c r="L6" i="32"/>
  <c r="L20" i="32"/>
  <c r="L31" i="32"/>
  <c r="L18" i="32"/>
  <c r="L30" i="32"/>
  <c r="L53" i="32"/>
  <c r="L33" i="32"/>
  <c r="L38" i="32"/>
  <c r="L39" i="32"/>
  <c r="L13" i="32"/>
  <c r="L52" i="32"/>
  <c r="L25" i="32"/>
  <c r="L17" i="32"/>
  <c r="L24" i="32"/>
  <c r="L19" i="32"/>
  <c r="L45" i="32"/>
  <c r="L16" i="32"/>
  <c r="L48" i="32"/>
  <c r="L35" i="32"/>
  <c r="L32" i="32"/>
  <c r="L34" i="32"/>
  <c r="L46" i="32"/>
  <c r="L8" i="32"/>
  <c r="L14" i="32"/>
  <c r="L9" i="32"/>
  <c r="L51" i="32"/>
  <c r="L11" i="32"/>
  <c r="L12" i="32"/>
  <c r="L42" i="32"/>
  <c r="L22" i="32"/>
  <c r="L21" i="32"/>
  <c r="L15" i="32"/>
  <c r="L26" i="32"/>
  <c r="L27" i="32"/>
  <c r="L5" i="32"/>
  <c r="L49" i="32"/>
  <c r="L41" i="32"/>
  <c r="L40" i="32"/>
  <c r="L10" i="32"/>
  <c r="L29" i="32"/>
  <c r="L7" i="32"/>
  <c r="L36" i="32"/>
  <c r="L23" i="32"/>
  <c r="L28" i="32"/>
  <c r="L37" i="32"/>
  <c r="L6" i="30"/>
  <c r="L17" i="30"/>
  <c r="L12" i="30"/>
  <c r="L32" i="30"/>
  <c r="L14" i="30"/>
  <c r="L8" i="30"/>
  <c r="L24" i="30"/>
  <c r="L25" i="30"/>
  <c r="L21" i="30"/>
  <c r="L30" i="30"/>
  <c r="L18" i="30"/>
  <c r="L20" i="30"/>
  <c r="L9" i="30"/>
  <c r="L27" i="30"/>
  <c r="L22" i="30"/>
  <c r="L28" i="30"/>
  <c r="L23" i="30"/>
  <c r="L11" i="30"/>
  <c r="L16" i="30"/>
  <c r="L26" i="30"/>
  <c r="L19" i="30"/>
  <c r="L10" i="30"/>
  <c r="L15" i="30"/>
  <c r="L7" i="30"/>
  <c r="L5" i="30"/>
  <c r="L29" i="30"/>
  <c r="L13" i="30"/>
  <c r="L13" i="29" l="1"/>
  <c r="L21" i="29"/>
  <c r="L6" i="29"/>
  <c r="L23" i="29"/>
  <c r="L14" i="29"/>
  <c r="L20" i="29"/>
  <c r="L25" i="29"/>
  <c r="L18" i="29"/>
  <c r="L8" i="29"/>
  <c r="L9" i="29"/>
  <c r="L12" i="29"/>
  <c r="L24" i="29"/>
  <c r="L17" i="29"/>
  <c r="L15" i="29"/>
  <c r="L16" i="29"/>
  <c r="L5" i="29"/>
  <c r="L22" i="29"/>
  <c r="L11" i="29"/>
  <c r="L19" i="29"/>
  <c r="L10" i="29"/>
  <c r="L7" i="29"/>
</calcChain>
</file>

<file path=xl/sharedStrings.xml><?xml version="1.0" encoding="utf-8"?>
<sst xmlns="http://schemas.openxmlformats.org/spreadsheetml/2006/main" count="233" uniqueCount="154">
  <si>
    <t>Ф.И.О.</t>
  </si>
  <si>
    <t>результат</t>
  </si>
  <si>
    <t>сумма мест /баллов/</t>
  </si>
  <si>
    <t>ранг участника (победитель, призёр)</t>
  </si>
  <si>
    <t>место /
баллы</t>
  </si>
  <si>
    <t>Класс</t>
  </si>
  <si>
    <t>Дата рождения</t>
  </si>
  <si>
    <t>гимн.</t>
  </si>
  <si>
    <t>комп</t>
  </si>
  <si>
    <t>№ п/п место</t>
  </si>
  <si>
    <t>победитель</t>
  </si>
  <si>
    <t>призер</t>
  </si>
  <si>
    <t>Ключарев Сергей Владимирович</t>
  </si>
  <si>
    <t>Антохин Егор Николаевич</t>
  </si>
  <si>
    <t>Шальев Константин Романович</t>
  </si>
  <si>
    <t>Стефашин Тимофей Александрович</t>
  </si>
  <si>
    <t>Ершов Александр Игоревич</t>
  </si>
  <si>
    <t>Суханов Илья Николаевич</t>
  </si>
  <si>
    <t>Сучков Артем Павлович</t>
  </si>
  <si>
    <t>Юрчак Глеб Дмитриевич</t>
  </si>
  <si>
    <t>Кузин Ярослав Александрович</t>
  </si>
  <si>
    <t>Мирошниченко Максим Иванович</t>
  </si>
  <si>
    <t xml:space="preserve">Гартлип Артем Сергеевич
</t>
  </si>
  <si>
    <t>Лукашева Алина Романовна</t>
  </si>
  <si>
    <t>Голубков Максим Александрович</t>
  </si>
  <si>
    <t>Титов Иван Николаевич</t>
  </si>
  <si>
    <t>Качкин Арсений Алексеевич</t>
  </si>
  <si>
    <t>ОЦО</t>
  </si>
  <si>
    <t>Моторин Глеб Максимович</t>
  </si>
  <si>
    <t xml:space="preserve">Петренко Георгий Евгеньевич </t>
  </si>
  <si>
    <t>Никитаев Дмитрий Сергеевич</t>
  </si>
  <si>
    <t>Смирнов Павел</t>
  </si>
  <si>
    <t>Мешканцов Владимир Сергеевич</t>
  </si>
  <si>
    <t>Лукьянова Кристина Евгеньевна</t>
  </si>
  <si>
    <t>Проничева Полина</t>
  </si>
  <si>
    <t>Зыбина Анастасия Михайловна</t>
  </si>
  <si>
    <t>Казакова Карина Константиновна</t>
  </si>
  <si>
    <t>Егорцева Мария Сергеевна</t>
  </si>
  <si>
    <t>Козырева Анна Александровна</t>
  </si>
  <si>
    <t>Сучкова Валерия Павловна</t>
  </si>
  <si>
    <t>Парфенова Владислава Дмитриевна</t>
  </si>
  <si>
    <t>Белова Олеся Константиновна</t>
  </si>
  <si>
    <t>Нижник Майя Игоревна</t>
  </si>
  <si>
    <t>Сергутина Софья Александровна</t>
  </si>
  <si>
    <t>Садкова Дарья Андреевна</t>
  </si>
  <si>
    <t>Дворянчикова Альбина Дмитриевна</t>
  </si>
  <si>
    <t>Чубенко Александра Владимировна</t>
  </si>
  <si>
    <t>Селезнева Дарья Денисовна</t>
  </si>
  <si>
    <t>Комарова Карина Сергеевна</t>
  </si>
  <si>
    <t>Шкуренко Алиса Александровна</t>
  </si>
  <si>
    <t>Лебедева Анастасия Романовна</t>
  </si>
  <si>
    <t>Усачева Мария Юрьевна</t>
  </si>
  <si>
    <t>Мустафина Мирослава Тимуровна</t>
  </si>
  <si>
    <t>Блинова Яна Александровна</t>
  </si>
  <si>
    <t>Качнова Анастасия Васильевна</t>
  </si>
  <si>
    <t xml:space="preserve">Дегтярь Стефания Евгеньевна </t>
  </si>
  <si>
    <t>Ивушкина Виктория александровна</t>
  </si>
  <si>
    <t>Шкабара Полина Георгиевна</t>
  </si>
  <si>
    <t>Аржанцева Виктория Павловна</t>
  </si>
  <si>
    <t>Кузнецова Марина Вячеславовна</t>
  </si>
  <si>
    <t>Харитонова Алина Геннадьевна</t>
  </si>
  <si>
    <t>Давыдова Елизавета Романовна</t>
  </si>
  <si>
    <t>Рудченко Ульяна Владимировна</t>
  </si>
  <si>
    <t>Хорина Мария Денисовна</t>
  </si>
  <si>
    <t>Поздеева Ксения Владимировна</t>
  </si>
  <si>
    <t>Абашина Анастасия Александровна</t>
  </si>
  <si>
    <t>Крюкова Валерия Павловна</t>
  </si>
  <si>
    <t>Хатунцева Вероника Сергеевна</t>
  </si>
  <si>
    <t>Таирова Ирина Андреевна</t>
  </si>
  <si>
    <t>Буланова Юлия Дмитриевна</t>
  </si>
  <si>
    <t>Никишина Ксения Витальевна</t>
  </si>
  <si>
    <t xml:space="preserve">Мокрецова Ангелина Ильинична </t>
  </si>
  <si>
    <t>Бандюкова Анастасия Сергеевна</t>
  </si>
  <si>
    <t>Сауткина Ирина Сергеевна</t>
  </si>
  <si>
    <t>Сафронова Елизавета Андреевна</t>
  </si>
  <si>
    <t>Егорова Ирина Юрьевна</t>
  </si>
  <si>
    <t>Рабаджи Анастасия Владиславовна</t>
  </si>
  <si>
    <t>Барабанщикова Полина Алексеевна</t>
  </si>
  <si>
    <t xml:space="preserve">Дорохова Анастасия Андреевна </t>
  </si>
  <si>
    <t>Осипова Елизавета Игоревна</t>
  </si>
  <si>
    <t xml:space="preserve">Цайкина Мария Юрьевна </t>
  </si>
  <si>
    <t>Арютова Кристина Денисовна</t>
  </si>
  <si>
    <t xml:space="preserve">Путрова Мария Сергеевна </t>
  </si>
  <si>
    <t>Бугаева Екатерина Сергеевна</t>
  </si>
  <si>
    <t>Семусева Вероника Евгеньевна</t>
  </si>
  <si>
    <t>6/17/0510</t>
  </si>
  <si>
    <t xml:space="preserve">Сердюк Дарья Сергеевна </t>
  </si>
  <si>
    <t>Смирнова Полина Алексеевна</t>
  </si>
  <si>
    <t>Струлева Кристина Алексеевна</t>
  </si>
  <si>
    <t>Заричная Анна Александровна</t>
  </si>
  <si>
    <t>Теплова София Евгеньевна</t>
  </si>
  <si>
    <t>Бусырева Анна Игоревна</t>
  </si>
  <si>
    <t>Рыбенок Валерия Викторовна</t>
  </si>
  <si>
    <t>Вяжанская Софья Сергеевна</t>
  </si>
  <si>
    <t>Таратина Евгения Васильевна</t>
  </si>
  <si>
    <t>Липунцова Елизавета Валерьевна</t>
  </si>
  <si>
    <t>Твирова Полина Игоревна</t>
  </si>
  <si>
    <t xml:space="preserve">Пенчева София Германовна </t>
  </si>
  <si>
    <t>Андропова Дарья Андреевна</t>
  </si>
  <si>
    <t>Абрамочкина Анастасия Владимировна</t>
  </si>
  <si>
    <t>Джаквалимова Мария Александровна</t>
  </si>
  <si>
    <t>Исаева Анастасия Алексеевна</t>
  </si>
  <si>
    <t>Щеглова Анна Романовна</t>
  </si>
  <si>
    <t>Ухова Вероника Александровна</t>
  </si>
  <si>
    <t>Большова Валерия Станиславовна</t>
  </si>
  <si>
    <t>Аблаева Эльвина Эрфановна</t>
  </si>
  <si>
    <t xml:space="preserve">Алексеечкина Ульяна Геннадьевна </t>
  </si>
  <si>
    <t>Морозова Софья Александровна</t>
  </si>
  <si>
    <t>Семушкина Альбина Вячеславовна</t>
  </si>
  <si>
    <t>Алексеенко Арсений Иванович</t>
  </si>
  <si>
    <t xml:space="preserve">Калинин Иван Александрович </t>
  </si>
  <si>
    <t>Лёвушкин Дмитрий Викторович</t>
  </si>
  <si>
    <t>Безбабченко Никита Евгеньевич</t>
  </si>
  <si>
    <t xml:space="preserve">Сауткин Алексей Павлович </t>
  </si>
  <si>
    <t>Тереньтьев Борис Шевкетович</t>
  </si>
  <si>
    <t>Медведев Иван Анатольевич</t>
  </si>
  <si>
    <t>Евсеев Руслан Дмитриевич</t>
  </si>
  <si>
    <t>Буга Владимир Александрович</t>
  </si>
  <si>
    <t xml:space="preserve">Сенин Артём Романович </t>
  </si>
  <si>
    <t>Ермаков Артем Викторович</t>
  </si>
  <si>
    <t>Абидов Абид Газималикович</t>
  </si>
  <si>
    <t>Химич Иван Андреевич</t>
  </si>
  <si>
    <t>Ахромеев Дмитрий Николаевич</t>
  </si>
  <si>
    <t xml:space="preserve">Кирюшин Максим Владимирович </t>
  </si>
  <si>
    <t>Ермошин Иван Владимирович</t>
  </si>
  <si>
    <t>Пимкин Максим Сергеевич</t>
  </si>
  <si>
    <t>Волков Дмитрий Алексеевич</t>
  </si>
  <si>
    <t>Шуклин Данила Викторович</t>
  </si>
  <si>
    <t xml:space="preserve">Пискарев Тимофей Алексеевич </t>
  </si>
  <si>
    <t>Бархатов Василий Кириллович</t>
  </si>
  <si>
    <t>Липатов Егор Евгеньевич</t>
  </si>
  <si>
    <t>Козлов Артем Николаевич</t>
  </si>
  <si>
    <t>Приятелев Антон Витальевич</t>
  </si>
  <si>
    <t>Калиниченко Ярослав Алексеевич</t>
  </si>
  <si>
    <t xml:space="preserve"> Ли Максим  Альбертович</t>
  </si>
  <si>
    <t>Мазуренко Никита Денисович</t>
  </si>
  <si>
    <t>Русаков Тимур Алексеевич</t>
  </si>
  <si>
    <t>Ревунов Михаил Иванович</t>
  </si>
  <si>
    <t xml:space="preserve">Лосев Роман Николаевич </t>
  </si>
  <si>
    <t>Митусов Антон Сергеевич</t>
  </si>
  <si>
    <t>Акользин Павел Юрьевич</t>
  </si>
  <si>
    <t>теория (30)</t>
  </si>
  <si>
    <t>гимнастика (30)</t>
  </si>
  <si>
    <t>комплексное упражнение (40)</t>
  </si>
  <si>
    <t>Сулейманов Руслан Заурович</t>
  </si>
  <si>
    <t xml:space="preserve">Коротков Максим Сергеевич </t>
  </si>
  <si>
    <t>Сердюк Д.С.</t>
  </si>
  <si>
    <t>Танких Анна Максимовна</t>
  </si>
  <si>
    <t>Цомбалова Анастасия Валерьевна</t>
  </si>
  <si>
    <t>ОУ №</t>
  </si>
  <si>
    <t>Предварительные итоги муниципального этапа всероссийской олимпиады школьников по физической культуре (девочки 7-8 класс)</t>
  </si>
  <si>
    <t>Предварительные итоги муниципального этапа всероссийской олимпиады школьников по физической культуре (девочки 9-11 класс)</t>
  </si>
  <si>
    <t>Предварительные итоги муниципального этапа всероссийской олимпиады школьников по физической культуре (мальчики 7-8 класс)</t>
  </si>
  <si>
    <t>Предварительные итоги муниципального этапа всероссийской олимпиады школьников по физической культуре (юноши 9-11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</si>
</sst>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2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2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7"/>
  <sheetViews>
    <sheetView tabSelected="1" zoomScale="80" zoomScaleNormal="80" workbookViewId="0">
      <pane ySplit="4" topLeftCell="A5" activePane="bottomLeft" state="frozen"/>
      <selection activeCell="B1" sqref="B1"/>
      <selection pane="bottomLeft" sqref="A1:M2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3" customWidth="1"/>
    <col min="5" max="5" width="14.140625" style="26" customWidth="1"/>
    <col min="6" max="6" width="8.85546875" customWidth="1"/>
    <col min="7" max="7" width="7.42578125" customWidth="1"/>
    <col min="8" max="8" width="8.140625" customWidth="1"/>
    <col min="9" max="9" width="7.42578125" customWidth="1"/>
    <col min="10" max="10" width="9.85546875" customWidth="1"/>
    <col min="11" max="11" width="8.7109375" bestFit="1" customWidth="1"/>
    <col min="12" max="12" width="9.28515625" bestFit="1" customWidth="1"/>
    <col min="13" max="13" width="12.140625" style="13" customWidth="1"/>
    <col min="14" max="14" width="9.140625" style="13"/>
  </cols>
  <sheetData>
    <row r="1" spans="1:15" x14ac:dyDescent="0.2">
      <c r="A1" s="31" t="s">
        <v>150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" t="s">
        <v>7</v>
      </c>
      <c r="O1" t="s">
        <v>8</v>
      </c>
    </row>
    <row r="2" spans="1: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3">
        <f>MAX(H5:H68)</f>
        <v>9.6999999999999993</v>
      </c>
      <c r="O2">
        <f>MIN(J5:J68)</f>
        <v>45.32</v>
      </c>
    </row>
    <row r="3" spans="1:15" ht="64.5" customHeight="1" x14ac:dyDescent="0.2">
      <c r="A3" s="33" t="s">
        <v>9</v>
      </c>
      <c r="B3" s="30" t="s">
        <v>149</v>
      </c>
      <c r="C3" s="36" t="s">
        <v>5</v>
      </c>
      <c r="D3" s="30" t="s">
        <v>0</v>
      </c>
      <c r="E3" s="38" t="s">
        <v>6</v>
      </c>
      <c r="F3" s="27" t="s">
        <v>141</v>
      </c>
      <c r="G3" s="27"/>
      <c r="H3" s="27" t="s">
        <v>142</v>
      </c>
      <c r="I3" s="27"/>
      <c r="J3" s="27" t="s">
        <v>143</v>
      </c>
      <c r="K3" s="27"/>
      <c r="L3" s="28" t="s">
        <v>2</v>
      </c>
      <c r="M3" s="27" t="s">
        <v>3</v>
      </c>
    </row>
    <row r="4" spans="1:15" ht="29.25" customHeight="1" x14ac:dyDescent="0.2">
      <c r="A4" s="34"/>
      <c r="B4" s="35"/>
      <c r="C4" s="37"/>
      <c r="D4" s="35"/>
      <c r="E4" s="39"/>
      <c r="F4" s="15" t="s">
        <v>1</v>
      </c>
      <c r="G4" s="16" t="s">
        <v>4</v>
      </c>
      <c r="H4" s="15" t="s">
        <v>1</v>
      </c>
      <c r="I4" s="16" t="s">
        <v>4</v>
      </c>
      <c r="J4" s="15" t="s">
        <v>1</v>
      </c>
      <c r="K4" s="16" t="s">
        <v>4</v>
      </c>
      <c r="L4" s="29"/>
      <c r="M4" s="30"/>
    </row>
    <row r="5" spans="1:15" x14ac:dyDescent="0.2">
      <c r="A5" s="1">
        <v>1</v>
      </c>
      <c r="B5" s="19">
        <v>1</v>
      </c>
      <c r="C5" s="19">
        <v>8</v>
      </c>
      <c r="D5" s="19" t="s">
        <v>47</v>
      </c>
      <c r="E5" s="25">
        <v>39268</v>
      </c>
      <c r="F5" s="5">
        <v>27</v>
      </c>
      <c r="G5" s="7">
        <f t="shared" ref="G5:G33" si="0">30*F5/34</f>
        <v>23.823529411764707</v>
      </c>
      <c r="H5" s="6">
        <v>7.1</v>
      </c>
      <c r="I5" s="7">
        <f t="shared" ref="I5:I33" si="1">30*H5/$N$2</f>
        <v>21.958762886597938</v>
      </c>
      <c r="J5" s="6">
        <v>57.32</v>
      </c>
      <c r="K5" s="7">
        <f t="shared" ref="K5:K33" si="2">40*$O$2/J5</f>
        <v>31.625959525471039</v>
      </c>
      <c r="L5" s="14">
        <f t="shared" ref="L5:L33" si="3">K5+I5+G5</f>
        <v>77.40825182383368</v>
      </c>
      <c r="M5" s="8" t="s">
        <v>10</v>
      </c>
    </row>
    <row r="6" spans="1:15" ht="15.75" customHeight="1" x14ac:dyDescent="0.2">
      <c r="A6" s="1">
        <v>2</v>
      </c>
      <c r="B6" s="19">
        <v>46</v>
      </c>
      <c r="C6" s="19">
        <v>7</v>
      </c>
      <c r="D6" s="19" t="s">
        <v>44</v>
      </c>
      <c r="E6" s="25">
        <v>39431</v>
      </c>
      <c r="F6" s="5">
        <v>19</v>
      </c>
      <c r="G6" s="7">
        <f t="shared" si="0"/>
        <v>16.764705882352942</v>
      </c>
      <c r="H6" s="6">
        <v>8</v>
      </c>
      <c r="I6" s="7">
        <f t="shared" si="1"/>
        <v>24.742268041237114</v>
      </c>
      <c r="J6" s="21">
        <v>53.18</v>
      </c>
      <c r="K6" s="7">
        <f t="shared" si="2"/>
        <v>34.088003008649871</v>
      </c>
      <c r="L6" s="14">
        <f t="shared" si="3"/>
        <v>75.594976932239931</v>
      </c>
      <c r="M6" s="8" t="s">
        <v>11</v>
      </c>
    </row>
    <row r="7" spans="1:15" ht="15.75" customHeight="1" x14ac:dyDescent="0.2">
      <c r="A7" s="1">
        <v>3</v>
      </c>
      <c r="B7" s="19">
        <v>45</v>
      </c>
      <c r="C7" s="19">
        <v>8</v>
      </c>
      <c r="D7" s="19" t="s">
        <v>55</v>
      </c>
      <c r="E7" s="25">
        <v>39290</v>
      </c>
      <c r="F7" s="5">
        <v>14.5</v>
      </c>
      <c r="G7" s="7">
        <f t="shared" si="0"/>
        <v>12.794117647058824</v>
      </c>
      <c r="H7" s="6">
        <v>8.3000000000000007</v>
      </c>
      <c r="I7" s="7">
        <f t="shared" si="1"/>
        <v>25.67010309278351</v>
      </c>
      <c r="J7" s="21">
        <v>49.56</v>
      </c>
      <c r="K7" s="7">
        <f t="shared" si="2"/>
        <v>36.57788539144471</v>
      </c>
      <c r="L7" s="14">
        <f t="shared" si="3"/>
        <v>75.042106131287042</v>
      </c>
      <c r="M7" s="8" t="s">
        <v>11</v>
      </c>
    </row>
    <row r="8" spans="1:15" ht="15.75" customHeight="1" x14ac:dyDescent="0.2">
      <c r="A8" s="1">
        <v>4</v>
      </c>
      <c r="B8" s="19">
        <v>1</v>
      </c>
      <c r="C8" s="19">
        <v>7</v>
      </c>
      <c r="D8" s="19" t="s">
        <v>35</v>
      </c>
      <c r="E8" s="25">
        <v>39536</v>
      </c>
      <c r="F8" s="5">
        <v>25</v>
      </c>
      <c r="G8" s="7">
        <f t="shared" si="0"/>
        <v>22.058823529411764</v>
      </c>
      <c r="H8" s="6">
        <v>5.6</v>
      </c>
      <c r="I8" s="7">
        <f t="shared" si="1"/>
        <v>17.319587628865982</v>
      </c>
      <c r="J8" s="6">
        <v>54.24</v>
      </c>
      <c r="K8" s="7">
        <f t="shared" si="2"/>
        <v>33.421828908554573</v>
      </c>
      <c r="L8" s="14">
        <f t="shared" si="3"/>
        <v>72.800240066832316</v>
      </c>
      <c r="M8" s="8" t="s">
        <v>11</v>
      </c>
    </row>
    <row r="9" spans="1:15" ht="15.75" customHeight="1" x14ac:dyDescent="0.2">
      <c r="A9" s="1">
        <v>5</v>
      </c>
      <c r="B9" s="19">
        <v>12</v>
      </c>
      <c r="C9" s="19">
        <v>8</v>
      </c>
      <c r="D9" s="19" t="s">
        <v>147</v>
      </c>
      <c r="E9" s="25">
        <v>39379</v>
      </c>
      <c r="F9" s="5">
        <v>17</v>
      </c>
      <c r="G9" s="7">
        <f t="shared" si="0"/>
        <v>15</v>
      </c>
      <c r="H9" s="6">
        <v>8</v>
      </c>
      <c r="I9" s="7">
        <f t="shared" si="1"/>
        <v>24.742268041237114</v>
      </c>
      <c r="J9" s="6">
        <v>55.18</v>
      </c>
      <c r="K9" s="7">
        <f t="shared" si="2"/>
        <v>32.852482783617255</v>
      </c>
      <c r="L9" s="14">
        <f t="shared" si="3"/>
        <v>72.594750824854373</v>
      </c>
      <c r="M9" s="8"/>
    </row>
    <row r="10" spans="1:15" ht="15.75" customHeight="1" x14ac:dyDescent="0.2">
      <c r="A10" s="1">
        <v>6</v>
      </c>
      <c r="B10" s="19">
        <v>24</v>
      </c>
      <c r="C10" s="19">
        <v>7</v>
      </c>
      <c r="D10" s="19" t="s">
        <v>41</v>
      </c>
      <c r="E10" s="25">
        <v>39413</v>
      </c>
      <c r="F10" s="5">
        <v>17</v>
      </c>
      <c r="G10" s="7">
        <f t="shared" si="0"/>
        <v>15</v>
      </c>
      <c r="H10" s="6">
        <v>6.8</v>
      </c>
      <c r="I10" s="7">
        <f t="shared" si="1"/>
        <v>21.030927835051546</v>
      </c>
      <c r="J10" s="21">
        <v>51.34</v>
      </c>
      <c r="K10" s="7">
        <f t="shared" si="2"/>
        <v>35.309700038955974</v>
      </c>
      <c r="L10" s="14">
        <f t="shared" si="3"/>
        <v>71.340627874007524</v>
      </c>
      <c r="M10" s="8"/>
    </row>
    <row r="11" spans="1:15" ht="15.75" customHeight="1" x14ac:dyDescent="0.2">
      <c r="A11" s="1">
        <v>7</v>
      </c>
      <c r="B11" s="19">
        <v>30</v>
      </c>
      <c r="C11" s="19">
        <v>7</v>
      </c>
      <c r="D11" s="19" t="s">
        <v>42</v>
      </c>
      <c r="E11" s="25">
        <v>39576</v>
      </c>
      <c r="F11" s="5">
        <v>18</v>
      </c>
      <c r="G11" s="7">
        <f t="shared" si="0"/>
        <v>15.882352941176471</v>
      </c>
      <c r="H11" s="6">
        <v>9.6999999999999993</v>
      </c>
      <c r="I11" s="7">
        <f t="shared" si="1"/>
        <v>30.000000000000004</v>
      </c>
      <c r="J11" s="21">
        <v>71.87</v>
      </c>
      <c r="K11" s="7">
        <f t="shared" si="2"/>
        <v>25.223319883122301</v>
      </c>
      <c r="L11" s="14">
        <f t="shared" si="3"/>
        <v>71.105672824298779</v>
      </c>
      <c r="M11" s="8"/>
    </row>
    <row r="12" spans="1:15" ht="15.75" customHeight="1" x14ac:dyDescent="0.2">
      <c r="A12" s="1">
        <v>8</v>
      </c>
      <c r="B12" s="19">
        <v>49</v>
      </c>
      <c r="C12" s="19">
        <v>7</v>
      </c>
      <c r="D12" s="19" t="s">
        <v>46</v>
      </c>
      <c r="E12" s="25">
        <v>39667</v>
      </c>
      <c r="F12" s="5">
        <v>25</v>
      </c>
      <c r="G12" s="7">
        <f t="shared" si="0"/>
        <v>22.058823529411764</v>
      </c>
      <c r="H12" s="6">
        <v>7</v>
      </c>
      <c r="I12" s="7">
        <f t="shared" si="1"/>
        <v>21.649484536082475</v>
      </c>
      <c r="J12" s="21">
        <v>66.84</v>
      </c>
      <c r="K12" s="7">
        <f t="shared" si="2"/>
        <v>27.121484141232791</v>
      </c>
      <c r="L12" s="14">
        <f t="shared" si="3"/>
        <v>70.829792206727035</v>
      </c>
      <c r="M12" s="8"/>
    </row>
    <row r="13" spans="1:15" ht="15.75" customHeight="1" x14ac:dyDescent="0.2">
      <c r="A13" s="1">
        <v>9</v>
      </c>
      <c r="B13" s="19">
        <v>17</v>
      </c>
      <c r="C13" s="19">
        <v>8</v>
      </c>
      <c r="D13" s="19" t="s">
        <v>50</v>
      </c>
      <c r="E13" s="25">
        <v>39402</v>
      </c>
      <c r="F13" s="5">
        <v>16</v>
      </c>
      <c r="G13" s="7">
        <f t="shared" si="0"/>
        <v>14.117647058823529</v>
      </c>
      <c r="H13" s="6">
        <v>8.1</v>
      </c>
      <c r="I13" s="7">
        <f t="shared" si="1"/>
        <v>25.051546391752581</v>
      </c>
      <c r="J13" s="6">
        <v>57.97</v>
      </c>
      <c r="K13" s="7">
        <f t="shared" si="2"/>
        <v>31.271347248576848</v>
      </c>
      <c r="L13" s="14">
        <f t="shared" si="3"/>
        <v>70.440540699152962</v>
      </c>
      <c r="M13" s="8"/>
    </row>
    <row r="14" spans="1:15" ht="15.75" customHeight="1" x14ac:dyDescent="0.2">
      <c r="A14" s="1">
        <v>10</v>
      </c>
      <c r="B14" s="19">
        <v>13</v>
      </c>
      <c r="C14" s="19">
        <v>7</v>
      </c>
      <c r="D14" s="19" t="s">
        <v>39</v>
      </c>
      <c r="E14" s="25">
        <v>39749</v>
      </c>
      <c r="F14" s="5">
        <v>11.5</v>
      </c>
      <c r="G14" s="7">
        <f t="shared" si="0"/>
        <v>10.147058823529411</v>
      </c>
      <c r="H14" s="6">
        <v>8.1999999999999993</v>
      </c>
      <c r="I14" s="7">
        <f t="shared" si="1"/>
        <v>25.36082474226804</v>
      </c>
      <c r="J14" s="6">
        <v>53.5</v>
      </c>
      <c r="K14" s="7">
        <f t="shared" si="2"/>
        <v>33.884112149532712</v>
      </c>
      <c r="L14" s="14">
        <f t="shared" si="3"/>
        <v>69.391995715330154</v>
      </c>
      <c r="M14" s="8"/>
    </row>
    <row r="15" spans="1:15" ht="15.75" customHeight="1" x14ac:dyDescent="0.2">
      <c r="A15" s="1">
        <v>11</v>
      </c>
      <c r="B15" s="19">
        <v>46</v>
      </c>
      <c r="C15" s="19">
        <v>7</v>
      </c>
      <c r="D15" s="19" t="s">
        <v>45</v>
      </c>
      <c r="E15" s="25">
        <v>39819</v>
      </c>
      <c r="F15" s="5">
        <v>9</v>
      </c>
      <c r="G15" s="7">
        <f t="shared" si="0"/>
        <v>7.9411764705882355</v>
      </c>
      <c r="H15" s="6">
        <v>8.5</v>
      </c>
      <c r="I15" s="7">
        <f t="shared" si="1"/>
        <v>26.288659793814436</v>
      </c>
      <c r="J15" s="21">
        <v>54.09</v>
      </c>
      <c r="K15" s="7">
        <f t="shared" si="2"/>
        <v>33.514512848955441</v>
      </c>
      <c r="L15" s="14">
        <f t="shared" si="3"/>
        <v>67.744349113358112</v>
      </c>
      <c r="M15" s="8"/>
    </row>
    <row r="16" spans="1:15" ht="15.75" customHeight="1" x14ac:dyDescent="0.2">
      <c r="A16" s="1">
        <v>12</v>
      </c>
      <c r="B16" s="19">
        <v>7</v>
      </c>
      <c r="C16" s="19">
        <v>8</v>
      </c>
      <c r="D16" s="19" t="s">
        <v>49</v>
      </c>
      <c r="E16" s="25">
        <v>39083</v>
      </c>
      <c r="F16" s="5">
        <v>12</v>
      </c>
      <c r="G16" s="7">
        <f t="shared" si="0"/>
        <v>10.588235294117647</v>
      </c>
      <c r="H16" s="6">
        <v>5.3</v>
      </c>
      <c r="I16" s="7">
        <f t="shared" si="1"/>
        <v>16.39175257731959</v>
      </c>
      <c r="J16" s="6">
        <v>45.32</v>
      </c>
      <c r="K16" s="7">
        <f t="shared" si="2"/>
        <v>40</v>
      </c>
      <c r="L16" s="14">
        <f t="shared" si="3"/>
        <v>66.979987871437245</v>
      </c>
      <c r="M16" s="8"/>
    </row>
    <row r="17" spans="1:13" ht="15.75" customHeight="1" x14ac:dyDescent="0.2">
      <c r="A17" s="1">
        <v>13</v>
      </c>
      <c r="B17" s="19">
        <v>51</v>
      </c>
      <c r="C17" s="19">
        <v>8</v>
      </c>
      <c r="D17" s="19" t="s">
        <v>57</v>
      </c>
      <c r="E17" s="25">
        <v>39106</v>
      </c>
      <c r="F17" s="5">
        <v>17</v>
      </c>
      <c r="G17" s="7">
        <f t="shared" si="0"/>
        <v>15</v>
      </c>
      <c r="H17" s="6">
        <v>6.8</v>
      </c>
      <c r="I17" s="7">
        <f t="shared" si="1"/>
        <v>21.030927835051546</v>
      </c>
      <c r="J17" s="21">
        <v>59.97</v>
      </c>
      <c r="K17" s="7">
        <f t="shared" si="2"/>
        <v>30.228447557111888</v>
      </c>
      <c r="L17" s="14">
        <f t="shared" si="3"/>
        <v>66.259375392163435</v>
      </c>
      <c r="M17" s="1"/>
    </row>
    <row r="18" spans="1:13" ht="15.75" customHeight="1" x14ac:dyDescent="0.2">
      <c r="A18" s="1">
        <v>14</v>
      </c>
      <c r="B18" s="19">
        <v>5</v>
      </c>
      <c r="C18" s="19">
        <v>7</v>
      </c>
      <c r="D18" s="19" t="s">
        <v>38</v>
      </c>
      <c r="E18" s="25">
        <v>39674</v>
      </c>
      <c r="F18" s="5">
        <v>13</v>
      </c>
      <c r="G18" s="7">
        <f t="shared" si="0"/>
        <v>11.470588235294118</v>
      </c>
      <c r="H18" s="6">
        <v>5.5</v>
      </c>
      <c r="I18" s="7">
        <f t="shared" si="1"/>
        <v>17.010309278350515</v>
      </c>
      <c r="J18" s="6">
        <v>55.32</v>
      </c>
      <c r="K18" s="7">
        <f t="shared" si="2"/>
        <v>32.769342010122919</v>
      </c>
      <c r="L18" s="14">
        <f t="shared" si="3"/>
        <v>61.250239523767547</v>
      </c>
      <c r="M18" s="1"/>
    </row>
    <row r="19" spans="1:13" ht="15.75" customHeight="1" x14ac:dyDescent="0.2">
      <c r="A19" s="1">
        <v>15</v>
      </c>
      <c r="B19" s="19">
        <v>36</v>
      </c>
      <c r="C19" s="19">
        <v>8</v>
      </c>
      <c r="D19" s="19" t="s">
        <v>54</v>
      </c>
      <c r="E19" s="25">
        <v>39214</v>
      </c>
      <c r="F19" s="5">
        <v>12</v>
      </c>
      <c r="G19" s="7">
        <f t="shared" si="0"/>
        <v>10.588235294117647</v>
      </c>
      <c r="H19" s="6">
        <v>7.2</v>
      </c>
      <c r="I19" s="7">
        <f t="shared" si="1"/>
        <v>22.268041237113405</v>
      </c>
      <c r="J19" s="21">
        <v>64.53</v>
      </c>
      <c r="K19" s="7">
        <f t="shared" si="2"/>
        <v>28.092360142569348</v>
      </c>
      <c r="L19" s="14">
        <f t="shared" si="3"/>
        <v>60.948636673800401</v>
      </c>
      <c r="M19" s="1"/>
    </row>
    <row r="20" spans="1:13" ht="15.75" customHeight="1" x14ac:dyDescent="0.2">
      <c r="A20" s="1">
        <v>16</v>
      </c>
      <c r="B20" s="19">
        <v>26</v>
      </c>
      <c r="C20" s="19">
        <v>8</v>
      </c>
      <c r="D20" s="11" t="s">
        <v>52</v>
      </c>
      <c r="E20" s="25">
        <v>39635</v>
      </c>
      <c r="F20" s="5">
        <v>10.5</v>
      </c>
      <c r="G20" s="7">
        <f t="shared" si="0"/>
        <v>9.264705882352942</v>
      </c>
      <c r="H20" s="6">
        <v>5.0999999999999996</v>
      </c>
      <c r="I20" s="7">
        <f t="shared" si="1"/>
        <v>15.773195876288661</v>
      </c>
      <c r="J20" s="21">
        <v>56.69</v>
      </c>
      <c r="K20" s="7">
        <f t="shared" si="2"/>
        <v>31.977421061915681</v>
      </c>
      <c r="L20" s="14">
        <f t="shared" si="3"/>
        <v>57.015322820557287</v>
      </c>
      <c r="M20" s="1"/>
    </row>
    <row r="21" spans="1:13" ht="15.75" customHeight="1" x14ac:dyDescent="0.2">
      <c r="A21" s="1">
        <v>17</v>
      </c>
      <c r="B21" s="19">
        <v>2</v>
      </c>
      <c r="C21" s="19">
        <v>7</v>
      </c>
      <c r="D21" s="19" t="s">
        <v>37</v>
      </c>
      <c r="E21" s="25">
        <v>39437</v>
      </c>
      <c r="F21" s="5">
        <v>0</v>
      </c>
      <c r="G21" s="7">
        <f t="shared" si="0"/>
        <v>0</v>
      </c>
      <c r="H21" s="6">
        <v>7.7</v>
      </c>
      <c r="I21" s="7">
        <f t="shared" si="1"/>
        <v>23.814432989690722</v>
      </c>
      <c r="J21" s="6">
        <v>55.12</v>
      </c>
      <c r="K21" s="7">
        <f t="shared" si="2"/>
        <v>32.888243831640061</v>
      </c>
      <c r="L21" s="14">
        <f t="shared" si="3"/>
        <v>56.702676821330783</v>
      </c>
      <c r="M21" s="1"/>
    </row>
    <row r="22" spans="1:13" ht="15.75" customHeight="1" x14ac:dyDescent="0.2">
      <c r="A22" s="1">
        <v>18</v>
      </c>
      <c r="B22" s="11">
        <v>26</v>
      </c>
      <c r="C22" s="11">
        <v>7</v>
      </c>
      <c r="D22" s="11" t="s">
        <v>23</v>
      </c>
      <c r="E22" s="10">
        <v>39723</v>
      </c>
      <c r="F22" s="22">
        <v>12</v>
      </c>
      <c r="G22" s="7">
        <f t="shared" si="0"/>
        <v>10.588235294117647</v>
      </c>
      <c r="H22" s="21">
        <v>5.5</v>
      </c>
      <c r="I22" s="7">
        <f t="shared" si="1"/>
        <v>17.010309278350515</v>
      </c>
      <c r="J22" s="21">
        <v>63.16</v>
      </c>
      <c r="K22" s="7">
        <f t="shared" si="2"/>
        <v>28.701709943001902</v>
      </c>
      <c r="L22" s="14">
        <f t="shared" si="3"/>
        <v>56.300254515470066</v>
      </c>
      <c r="M22" s="1"/>
    </row>
    <row r="23" spans="1:13" ht="15.75" customHeight="1" x14ac:dyDescent="0.2">
      <c r="A23" s="1">
        <v>19</v>
      </c>
      <c r="B23" s="19">
        <v>36</v>
      </c>
      <c r="C23" s="19">
        <v>7</v>
      </c>
      <c r="D23" s="19" t="s">
        <v>43</v>
      </c>
      <c r="E23" s="25">
        <v>39697</v>
      </c>
      <c r="F23" s="5">
        <v>15</v>
      </c>
      <c r="G23" s="7">
        <f t="shared" si="0"/>
        <v>13.235294117647058</v>
      </c>
      <c r="H23" s="6">
        <v>5.6</v>
      </c>
      <c r="I23" s="7">
        <f t="shared" si="1"/>
        <v>17.319587628865982</v>
      </c>
      <c r="J23" s="21">
        <v>71.72</v>
      </c>
      <c r="K23" s="7">
        <f t="shared" si="2"/>
        <v>25.276073619631902</v>
      </c>
      <c r="L23" s="14">
        <f t="shared" si="3"/>
        <v>55.830955366144941</v>
      </c>
      <c r="M23" s="1"/>
    </row>
    <row r="24" spans="1:13" ht="15.75" customHeight="1" x14ac:dyDescent="0.2">
      <c r="A24" s="1">
        <v>20</v>
      </c>
      <c r="B24" s="19">
        <v>22</v>
      </c>
      <c r="C24" s="19">
        <v>6</v>
      </c>
      <c r="D24" s="19" t="s">
        <v>33</v>
      </c>
      <c r="E24" s="25">
        <v>39812</v>
      </c>
      <c r="F24" s="5">
        <v>9</v>
      </c>
      <c r="G24" s="7">
        <f t="shared" si="0"/>
        <v>7.9411764705882355</v>
      </c>
      <c r="H24" s="6">
        <v>6.9</v>
      </c>
      <c r="I24" s="7">
        <f t="shared" si="1"/>
        <v>21.340206185567013</v>
      </c>
      <c r="J24" s="6">
        <v>70.78</v>
      </c>
      <c r="K24" s="7">
        <f t="shared" si="2"/>
        <v>25.611754732975417</v>
      </c>
      <c r="L24" s="14">
        <f t="shared" si="3"/>
        <v>54.893137389130658</v>
      </c>
      <c r="M24" s="1"/>
    </row>
    <row r="25" spans="1:13" ht="15.75" customHeight="1" x14ac:dyDescent="0.2">
      <c r="A25" s="1">
        <v>21</v>
      </c>
      <c r="B25" s="19">
        <v>50</v>
      </c>
      <c r="C25" s="19">
        <v>8</v>
      </c>
      <c r="D25" s="19" t="s">
        <v>56</v>
      </c>
      <c r="E25" s="25">
        <v>39169</v>
      </c>
      <c r="F25" s="5">
        <v>14</v>
      </c>
      <c r="G25" s="7">
        <f t="shared" si="0"/>
        <v>12.352941176470589</v>
      </c>
      <c r="H25" s="6">
        <v>4.5999999999999996</v>
      </c>
      <c r="I25" s="7">
        <f t="shared" si="1"/>
        <v>14.226804123711341</v>
      </c>
      <c r="J25" s="21">
        <v>67.53</v>
      </c>
      <c r="K25" s="7">
        <f t="shared" si="2"/>
        <v>26.844365467199761</v>
      </c>
      <c r="L25" s="14">
        <f t="shared" si="3"/>
        <v>53.424110767381691</v>
      </c>
      <c r="M25" s="1"/>
    </row>
    <row r="26" spans="1:13" ht="15.75" customHeight="1" x14ac:dyDescent="0.2">
      <c r="A26" s="1">
        <v>22</v>
      </c>
      <c r="B26" s="19">
        <v>50</v>
      </c>
      <c r="C26" s="19">
        <v>8</v>
      </c>
      <c r="D26" s="19" t="s">
        <v>148</v>
      </c>
      <c r="E26" s="25">
        <v>39370</v>
      </c>
      <c r="F26" s="5">
        <v>11.5</v>
      </c>
      <c r="G26" s="7">
        <f t="shared" si="0"/>
        <v>10.147058823529411</v>
      </c>
      <c r="H26" s="6">
        <v>5</v>
      </c>
      <c r="I26" s="7">
        <f t="shared" si="1"/>
        <v>15.463917525773198</v>
      </c>
      <c r="J26" s="21">
        <v>68.19</v>
      </c>
      <c r="K26" s="7">
        <f t="shared" si="2"/>
        <v>26.584543188150757</v>
      </c>
      <c r="L26" s="14">
        <f t="shared" si="3"/>
        <v>52.195519537453372</v>
      </c>
      <c r="M26" s="1"/>
    </row>
    <row r="27" spans="1:13" ht="15.75" customHeight="1" x14ac:dyDescent="0.2">
      <c r="A27" s="1">
        <v>23</v>
      </c>
      <c r="B27" s="19">
        <v>2</v>
      </c>
      <c r="C27" s="19">
        <v>7</v>
      </c>
      <c r="D27" s="19" t="s">
        <v>36</v>
      </c>
      <c r="E27" s="25">
        <v>39701</v>
      </c>
      <c r="F27" s="5">
        <v>0</v>
      </c>
      <c r="G27" s="7">
        <f t="shared" si="0"/>
        <v>0</v>
      </c>
      <c r="H27" s="6">
        <v>7.9</v>
      </c>
      <c r="I27" s="7">
        <f t="shared" si="1"/>
        <v>24.432989690721651</v>
      </c>
      <c r="J27" s="6">
        <v>77.13</v>
      </c>
      <c r="K27" s="7">
        <f t="shared" si="2"/>
        <v>23.503176455335151</v>
      </c>
      <c r="L27" s="14">
        <f t="shared" si="3"/>
        <v>47.936166146056806</v>
      </c>
      <c r="M27" s="1"/>
    </row>
    <row r="28" spans="1:13" x14ac:dyDescent="0.2">
      <c r="A28" s="1">
        <v>24</v>
      </c>
      <c r="B28" s="19">
        <v>26</v>
      </c>
      <c r="C28" s="19">
        <v>8</v>
      </c>
      <c r="D28" s="19" t="s">
        <v>51</v>
      </c>
      <c r="E28" s="25">
        <v>44501</v>
      </c>
      <c r="F28" s="5">
        <v>18</v>
      </c>
      <c r="G28" s="7">
        <f t="shared" si="0"/>
        <v>15.882352941176471</v>
      </c>
      <c r="H28" s="6"/>
      <c r="I28" s="7">
        <f t="shared" si="1"/>
        <v>0</v>
      </c>
      <c r="J28" s="21">
        <v>57.44</v>
      </c>
      <c r="K28" s="7">
        <f t="shared" si="2"/>
        <v>31.559888579387188</v>
      </c>
      <c r="L28" s="14">
        <f t="shared" si="3"/>
        <v>47.442241520563655</v>
      </c>
      <c r="M28" s="1"/>
    </row>
    <row r="29" spans="1:13" x14ac:dyDescent="0.2">
      <c r="A29" s="1">
        <v>25</v>
      </c>
      <c r="B29" s="19">
        <v>22</v>
      </c>
      <c r="C29" s="19">
        <v>7</v>
      </c>
      <c r="D29" s="19" t="s">
        <v>40</v>
      </c>
      <c r="E29" s="25">
        <v>39581</v>
      </c>
      <c r="F29" s="5">
        <v>9</v>
      </c>
      <c r="G29" s="7">
        <f t="shared" si="0"/>
        <v>7.9411764705882355</v>
      </c>
      <c r="H29" s="6">
        <v>4.0999999999999996</v>
      </c>
      <c r="I29" s="7">
        <f t="shared" si="1"/>
        <v>12.68041237113402</v>
      </c>
      <c r="J29" s="6">
        <v>73.69</v>
      </c>
      <c r="K29" s="7">
        <f t="shared" si="2"/>
        <v>24.600352829420547</v>
      </c>
      <c r="L29" s="14">
        <f t="shared" si="3"/>
        <v>45.221941671142801</v>
      </c>
      <c r="M29" s="1"/>
    </row>
    <row r="30" spans="1:13" x14ac:dyDescent="0.2">
      <c r="A30" s="1">
        <v>26</v>
      </c>
      <c r="B30" s="19">
        <v>35</v>
      </c>
      <c r="C30" s="19">
        <v>6</v>
      </c>
      <c r="D30" s="19" t="s">
        <v>34</v>
      </c>
      <c r="E30" s="25">
        <v>39554</v>
      </c>
      <c r="F30" s="5">
        <v>11</v>
      </c>
      <c r="G30" s="7">
        <f t="shared" si="0"/>
        <v>9.7058823529411757</v>
      </c>
      <c r="H30" s="6">
        <v>5</v>
      </c>
      <c r="I30" s="7">
        <f t="shared" si="1"/>
        <v>15.463917525773198</v>
      </c>
      <c r="J30" s="21">
        <v>95.59</v>
      </c>
      <c r="K30" s="7">
        <f t="shared" si="2"/>
        <v>18.964326812428077</v>
      </c>
      <c r="L30" s="14">
        <f t="shared" si="3"/>
        <v>44.134126691142448</v>
      </c>
      <c r="M30" s="1"/>
    </row>
    <row r="31" spans="1:13" ht="13.5" customHeight="1" x14ac:dyDescent="0.2">
      <c r="A31" s="1">
        <v>27</v>
      </c>
      <c r="B31" s="18" t="s">
        <v>27</v>
      </c>
      <c r="C31" s="19">
        <v>8</v>
      </c>
      <c r="D31" s="19" t="s">
        <v>58</v>
      </c>
      <c r="E31" s="25">
        <v>39230</v>
      </c>
      <c r="F31" s="5">
        <v>11</v>
      </c>
      <c r="G31" s="7">
        <f t="shared" si="0"/>
        <v>9.7058823529411757</v>
      </c>
      <c r="H31" s="6">
        <v>3.7</v>
      </c>
      <c r="I31" s="7">
        <f t="shared" si="1"/>
        <v>11.443298969072165</v>
      </c>
      <c r="J31" s="21">
        <v>95.01</v>
      </c>
      <c r="K31" s="7">
        <f t="shared" si="2"/>
        <v>19.080096831912428</v>
      </c>
      <c r="L31" s="14">
        <f t="shared" si="3"/>
        <v>40.229278153925769</v>
      </c>
      <c r="M31" s="1"/>
    </row>
    <row r="32" spans="1:13" x14ac:dyDescent="0.2">
      <c r="A32" s="1">
        <v>28</v>
      </c>
      <c r="B32" s="19">
        <v>4</v>
      </c>
      <c r="C32" s="19">
        <v>8</v>
      </c>
      <c r="D32" s="19" t="s">
        <v>48</v>
      </c>
      <c r="E32" s="25">
        <v>39201</v>
      </c>
      <c r="F32" s="5">
        <v>13</v>
      </c>
      <c r="G32" s="7">
        <f t="shared" si="0"/>
        <v>11.470588235294118</v>
      </c>
      <c r="H32" s="6"/>
      <c r="I32" s="7">
        <f t="shared" si="1"/>
        <v>0</v>
      </c>
      <c r="J32" s="6">
        <v>67.75</v>
      </c>
      <c r="K32" s="7">
        <f t="shared" si="2"/>
        <v>26.75719557195572</v>
      </c>
      <c r="L32" s="14">
        <f t="shared" si="3"/>
        <v>38.227783807249835</v>
      </c>
      <c r="M32" s="1"/>
    </row>
    <row r="33" spans="1:13" x14ac:dyDescent="0.2">
      <c r="A33" s="1">
        <v>29</v>
      </c>
      <c r="B33" s="19">
        <v>31</v>
      </c>
      <c r="C33" s="19">
        <v>8</v>
      </c>
      <c r="D33" s="19" t="s">
        <v>53</v>
      </c>
      <c r="E33" s="25">
        <v>39143</v>
      </c>
      <c r="F33" s="5">
        <v>14</v>
      </c>
      <c r="G33" s="7">
        <f t="shared" si="0"/>
        <v>12.352941176470589</v>
      </c>
      <c r="H33" s="6">
        <v>0</v>
      </c>
      <c r="I33" s="7">
        <f t="shared" si="1"/>
        <v>0</v>
      </c>
      <c r="J33" s="21">
        <v>75.38</v>
      </c>
      <c r="K33" s="7">
        <f t="shared" si="2"/>
        <v>24.048819315468293</v>
      </c>
      <c r="L33" s="14">
        <f t="shared" si="3"/>
        <v>36.40176049193888</v>
      </c>
      <c r="M33" s="1"/>
    </row>
    <row r="34" spans="1:13" x14ac:dyDescent="0.2">
      <c r="C34" s="3"/>
    </row>
    <row r="35" spans="1:13" x14ac:dyDescent="0.2">
      <c r="C35" s="3"/>
    </row>
    <row r="36" spans="1:13" x14ac:dyDescent="0.2">
      <c r="C36" s="3"/>
    </row>
    <row r="37" spans="1:13" x14ac:dyDescent="0.2">
      <c r="C37" s="3"/>
    </row>
    <row r="38" spans="1:13" x14ac:dyDescent="0.2">
      <c r="C38" s="3"/>
    </row>
    <row r="39" spans="1:13" x14ac:dyDescent="0.2">
      <c r="C39" s="3"/>
    </row>
    <row r="40" spans="1:13" x14ac:dyDescent="0.2">
      <c r="C40" s="3"/>
    </row>
    <row r="41" spans="1:13" x14ac:dyDescent="0.2">
      <c r="C41" s="3"/>
    </row>
    <row r="42" spans="1:13" x14ac:dyDescent="0.2">
      <c r="C42" s="3"/>
    </row>
    <row r="43" spans="1:13" x14ac:dyDescent="0.2">
      <c r="C43" s="3"/>
    </row>
    <row r="44" spans="1:13" x14ac:dyDescent="0.2">
      <c r="C44" s="3"/>
    </row>
    <row r="45" spans="1:13" x14ac:dyDescent="0.2">
      <c r="C45" s="3"/>
    </row>
    <row r="46" spans="1:13" x14ac:dyDescent="0.2">
      <c r="C46" s="3"/>
    </row>
    <row r="47" spans="1:13" x14ac:dyDescent="0.2">
      <c r="C47" s="3"/>
    </row>
    <row r="48" spans="1:1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</sheetData>
  <sortState ref="B5:M33">
    <sortCondition descending="1" ref="L5"/>
  </sortState>
  <mergeCells count="11">
    <mergeCell ref="J3:K3"/>
    <mergeCell ref="L3:L4"/>
    <mergeCell ref="M3:M4"/>
    <mergeCell ref="A1:M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8"/>
  <sheetViews>
    <sheetView zoomScale="90" zoomScaleNormal="90" workbookViewId="0">
      <pane ySplit="4" topLeftCell="A5" activePane="bottomLeft" state="frozen"/>
      <selection activeCell="B1" sqref="B1"/>
      <selection pane="bottomLeft" activeCell="B3" sqref="B3:B4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9.85546875" customWidth="1"/>
    <col min="5" max="5" width="14.7109375" style="26" customWidth="1"/>
    <col min="6" max="6" width="10.140625" customWidth="1"/>
    <col min="7" max="7" width="13" customWidth="1"/>
    <col min="8" max="8" width="10" customWidth="1"/>
    <col min="9" max="9" width="10.140625" customWidth="1"/>
    <col min="10" max="10" width="8.140625" customWidth="1"/>
    <col min="11" max="11" width="8.7109375" bestFit="1" customWidth="1"/>
    <col min="12" max="12" width="9.28515625" bestFit="1" customWidth="1"/>
    <col min="13" max="13" width="13.42578125" style="13" customWidth="1"/>
    <col min="14" max="14" width="9.140625" style="13"/>
  </cols>
  <sheetData>
    <row r="1" spans="1:16" x14ac:dyDescent="0.2">
      <c r="A1" s="31" t="s">
        <v>151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" t="s">
        <v>7</v>
      </c>
      <c r="O1" t="s">
        <v>8</v>
      </c>
    </row>
    <row r="2" spans="1:16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3">
        <f>MAX(H5:H89)</f>
        <v>9.6</v>
      </c>
      <c r="O2">
        <f>MIN(J5:J89)</f>
        <v>31.69</v>
      </c>
      <c r="P2" s="4"/>
    </row>
    <row r="3" spans="1:16" ht="64.5" customHeight="1" x14ac:dyDescent="0.2">
      <c r="A3" s="33" t="s">
        <v>9</v>
      </c>
      <c r="B3" s="30" t="s">
        <v>149</v>
      </c>
      <c r="C3" s="36" t="s">
        <v>5</v>
      </c>
      <c r="D3" s="30" t="s">
        <v>0</v>
      </c>
      <c r="E3" s="38" t="s">
        <v>6</v>
      </c>
      <c r="F3" s="27" t="s">
        <v>141</v>
      </c>
      <c r="G3" s="27"/>
      <c r="H3" s="27" t="s">
        <v>142</v>
      </c>
      <c r="I3" s="27"/>
      <c r="J3" s="27" t="s">
        <v>143</v>
      </c>
      <c r="K3" s="27"/>
      <c r="L3" s="28" t="s">
        <v>2</v>
      </c>
      <c r="M3" s="27" t="s">
        <v>3</v>
      </c>
    </row>
    <row r="4" spans="1:16" ht="29.25" customHeight="1" x14ac:dyDescent="0.2">
      <c r="A4" s="34"/>
      <c r="B4" s="35"/>
      <c r="C4" s="37"/>
      <c r="D4" s="35"/>
      <c r="E4" s="39"/>
      <c r="F4" s="15" t="s">
        <v>1</v>
      </c>
      <c r="G4" s="16" t="s">
        <v>4</v>
      </c>
      <c r="H4" s="15" t="s">
        <v>1</v>
      </c>
      <c r="I4" s="16" t="s">
        <v>4</v>
      </c>
      <c r="J4" s="15" t="s">
        <v>1</v>
      </c>
      <c r="K4" s="16" t="s">
        <v>4</v>
      </c>
      <c r="L4" s="29"/>
      <c r="M4" s="30"/>
    </row>
    <row r="5" spans="1:16" ht="15.75" customHeight="1" x14ac:dyDescent="0.2">
      <c r="A5" s="1">
        <v>1</v>
      </c>
      <c r="B5" s="19">
        <v>17</v>
      </c>
      <c r="C5" s="19">
        <v>11</v>
      </c>
      <c r="D5" s="19" t="s">
        <v>95</v>
      </c>
      <c r="E5" s="25">
        <v>38254</v>
      </c>
      <c r="F5" s="5">
        <v>36</v>
      </c>
      <c r="G5" s="7">
        <f t="shared" ref="G5:G36" si="0">30*F5/58</f>
        <v>18.620689655172413</v>
      </c>
      <c r="H5" s="6">
        <v>9.1999999999999993</v>
      </c>
      <c r="I5" s="7">
        <f t="shared" ref="I5:I36" si="1">30*H5/$N$2</f>
        <v>28.75</v>
      </c>
      <c r="J5" s="1">
        <v>31.69</v>
      </c>
      <c r="K5" s="7">
        <f t="shared" ref="K5:K48" si="2">40*$O$2/J5</f>
        <v>40</v>
      </c>
      <c r="L5" s="14">
        <f t="shared" ref="L5:L36" si="3">K5+I5+G5</f>
        <v>87.370689655172413</v>
      </c>
      <c r="M5" s="8" t="s">
        <v>10</v>
      </c>
    </row>
    <row r="6" spans="1:16" ht="15.75" customHeight="1" x14ac:dyDescent="0.2">
      <c r="A6" s="1">
        <v>2</v>
      </c>
      <c r="B6" s="19">
        <v>46</v>
      </c>
      <c r="C6" s="19">
        <v>11</v>
      </c>
      <c r="D6" s="19" t="s">
        <v>105</v>
      </c>
      <c r="E6" s="25">
        <v>38154</v>
      </c>
      <c r="F6" s="5">
        <v>30</v>
      </c>
      <c r="G6" s="7">
        <f t="shared" si="0"/>
        <v>15.517241379310345</v>
      </c>
      <c r="H6" s="6">
        <v>9.1999999999999993</v>
      </c>
      <c r="I6" s="7">
        <f t="shared" si="1"/>
        <v>28.75</v>
      </c>
      <c r="J6" s="1">
        <v>40.68</v>
      </c>
      <c r="K6" s="7">
        <f t="shared" si="2"/>
        <v>31.160275319567358</v>
      </c>
      <c r="L6" s="14">
        <f t="shared" si="3"/>
        <v>75.42751669887771</v>
      </c>
      <c r="M6" s="8" t="s">
        <v>11</v>
      </c>
    </row>
    <row r="7" spans="1:16" ht="15.75" customHeight="1" x14ac:dyDescent="0.2">
      <c r="A7" s="1">
        <v>3</v>
      </c>
      <c r="B7" s="19">
        <v>6</v>
      </c>
      <c r="C7" s="19">
        <v>11</v>
      </c>
      <c r="D7" s="19" t="s">
        <v>93</v>
      </c>
      <c r="E7" s="25">
        <v>38183</v>
      </c>
      <c r="F7" s="5">
        <v>34</v>
      </c>
      <c r="G7" s="7">
        <f t="shared" si="0"/>
        <v>17.586206896551722</v>
      </c>
      <c r="H7" s="6">
        <v>9</v>
      </c>
      <c r="I7" s="7">
        <f t="shared" si="1"/>
        <v>28.125</v>
      </c>
      <c r="J7" s="6">
        <v>44.69</v>
      </c>
      <c r="K7" s="7">
        <f t="shared" si="2"/>
        <v>28.364287312597902</v>
      </c>
      <c r="L7" s="14">
        <f t="shared" si="3"/>
        <v>74.075494209149625</v>
      </c>
      <c r="M7" s="8" t="s">
        <v>11</v>
      </c>
    </row>
    <row r="8" spans="1:16" ht="15.75" customHeight="1" x14ac:dyDescent="0.2">
      <c r="A8" s="1">
        <v>4</v>
      </c>
      <c r="B8" s="19">
        <v>49</v>
      </c>
      <c r="C8" s="19">
        <v>9</v>
      </c>
      <c r="D8" s="19" t="s">
        <v>72</v>
      </c>
      <c r="E8" s="25">
        <v>38984</v>
      </c>
      <c r="F8" s="5">
        <v>41</v>
      </c>
      <c r="G8" s="7">
        <f t="shared" si="0"/>
        <v>21.206896551724139</v>
      </c>
      <c r="H8" s="6">
        <v>8.5</v>
      </c>
      <c r="I8" s="7">
        <f t="shared" si="1"/>
        <v>26.5625</v>
      </c>
      <c r="J8" s="1">
        <v>50.37</v>
      </c>
      <c r="K8" s="7">
        <f t="shared" si="2"/>
        <v>25.165773277744695</v>
      </c>
      <c r="L8" s="14">
        <f t="shared" si="3"/>
        <v>72.935169829468833</v>
      </c>
      <c r="M8" s="8" t="s">
        <v>11</v>
      </c>
    </row>
    <row r="9" spans="1:16" ht="15.75" customHeight="1" x14ac:dyDescent="0.2">
      <c r="A9" s="1">
        <v>5</v>
      </c>
      <c r="B9" s="19">
        <v>46</v>
      </c>
      <c r="C9" s="19">
        <v>11</v>
      </c>
      <c r="D9" s="19" t="s">
        <v>104</v>
      </c>
      <c r="E9" s="25">
        <v>38113</v>
      </c>
      <c r="F9" s="5">
        <v>35</v>
      </c>
      <c r="G9" s="7">
        <f t="shared" si="0"/>
        <v>18.103448275862068</v>
      </c>
      <c r="H9" s="6">
        <v>9.4</v>
      </c>
      <c r="I9" s="7">
        <f t="shared" si="1"/>
        <v>29.375</v>
      </c>
      <c r="J9" s="1">
        <v>58.94</v>
      </c>
      <c r="K9" s="7">
        <f t="shared" si="2"/>
        <v>21.506616898540891</v>
      </c>
      <c r="L9" s="14">
        <f t="shared" si="3"/>
        <v>68.985065174402962</v>
      </c>
      <c r="M9" s="8" t="s">
        <v>11</v>
      </c>
    </row>
    <row r="10" spans="1:16" ht="15.75" customHeight="1" x14ac:dyDescent="0.2">
      <c r="A10" s="1">
        <v>6</v>
      </c>
      <c r="B10" s="19">
        <v>10</v>
      </c>
      <c r="C10" s="19">
        <v>11</v>
      </c>
      <c r="D10" s="19" t="s">
        <v>94</v>
      </c>
      <c r="E10" s="25">
        <v>38134</v>
      </c>
      <c r="F10" s="5">
        <v>36</v>
      </c>
      <c r="G10" s="7">
        <f t="shared" si="0"/>
        <v>18.620689655172413</v>
      </c>
      <c r="H10" s="6">
        <v>8.6999999999999993</v>
      </c>
      <c r="I10" s="7">
        <f t="shared" si="1"/>
        <v>27.1875</v>
      </c>
      <c r="J10" s="6">
        <v>55.85</v>
      </c>
      <c r="K10" s="7">
        <f t="shared" si="2"/>
        <v>22.696508504923905</v>
      </c>
      <c r="L10" s="14">
        <f t="shared" si="3"/>
        <v>68.504698160096325</v>
      </c>
      <c r="M10" s="8" t="s">
        <v>11</v>
      </c>
    </row>
    <row r="11" spans="1:16" ht="15.75" customHeight="1" x14ac:dyDescent="0.2">
      <c r="A11" s="1">
        <v>7</v>
      </c>
      <c r="B11" s="19">
        <v>36</v>
      </c>
      <c r="C11" s="19">
        <v>11</v>
      </c>
      <c r="D11" s="19" t="s">
        <v>103</v>
      </c>
      <c r="E11" s="25">
        <v>38318</v>
      </c>
      <c r="F11" s="5">
        <v>25</v>
      </c>
      <c r="G11" s="7">
        <f t="shared" si="0"/>
        <v>12.931034482758621</v>
      </c>
      <c r="H11" s="6">
        <v>9.6</v>
      </c>
      <c r="I11" s="7">
        <f t="shared" si="1"/>
        <v>30</v>
      </c>
      <c r="J11" s="1">
        <v>54.87</v>
      </c>
      <c r="K11" s="7">
        <f t="shared" si="2"/>
        <v>23.101877164206311</v>
      </c>
      <c r="L11" s="14">
        <f t="shared" si="3"/>
        <v>66.032911646964934</v>
      </c>
      <c r="M11" s="8" t="s">
        <v>11</v>
      </c>
    </row>
    <row r="12" spans="1:16" ht="15.75" customHeight="1" x14ac:dyDescent="0.2">
      <c r="A12" s="1">
        <v>8</v>
      </c>
      <c r="B12" s="19">
        <v>36</v>
      </c>
      <c r="C12" s="19">
        <v>9</v>
      </c>
      <c r="D12" s="19" t="s">
        <v>69</v>
      </c>
      <c r="E12" s="25">
        <v>38877</v>
      </c>
      <c r="F12" s="5">
        <v>30</v>
      </c>
      <c r="G12" s="7">
        <f t="shared" si="0"/>
        <v>15.517241379310345</v>
      </c>
      <c r="H12" s="6">
        <v>9.4</v>
      </c>
      <c r="I12" s="7">
        <f t="shared" si="1"/>
        <v>29.375</v>
      </c>
      <c r="J12" s="1">
        <v>66.31</v>
      </c>
      <c r="K12" s="7">
        <f t="shared" si="2"/>
        <v>19.116272055496911</v>
      </c>
      <c r="L12" s="14">
        <f t="shared" si="3"/>
        <v>64.008513434807256</v>
      </c>
      <c r="M12" s="8"/>
    </row>
    <row r="13" spans="1:16" ht="15.75" customHeight="1" x14ac:dyDescent="0.2">
      <c r="A13" s="1">
        <v>9</v>
      </c>
      <c r="B13" s="19">
        <v>17</v>
      </c>
      <c r="C13" s="19">
        <v>11</v>
      </c>
      <c r="D13" s="19" t="s">
        <v>96</v>
      </c>
      <c r="E13" s="25">
        <v>38218</v>
      </c>
      <c r="F13" s="5">
        <v>38</v>
      </c>
      <c r="G13" s="7">
        <f t="shared" si="0"/>
        <v>19.655172413793103</v>
      </c>
      <c r="H13" s="6">
        <v>8.3000000000000007</v>
      </c>
      <c r="I13" s="7">
        <f t="shared" si="1"/>
        <v>25.937500000000004</v>
      </c>
      <c r="J13" s="1">
        <v>70.5</v>
      </c>
      <c r="K13" s="7">
        <f t="shared" si="2"/>
        <v>17.980141843971634</v>
      </c>
      <c r="L13" s="14">
        <f t="shared" si="3"/>
        <v>63.57281425776474</v>
      </c>
      <c r="M13" s="8"/>
    </row>
    <row r="14" spans="1:16" ht="15.75" customHeight="1" x14ac:dyDescent="0.2">
      <c r="A14" s="1">
        <v>10</v>
      </c>
      <c r="B14" s="19">
        <v>48</v>
      </c>
      <c r="C14" s="19">
        <v>10</v>
      </c>
      <c r="D14" s="19" t="s">
        <v>83</v>
      </c>
      <c r="E14" s="25">
        <v>38421</v>
      </c>
      <c r="F14" s="5">
        <v>36</v>
      </c>
      <c r="G14" s="7">
        <f t="shared" si="0"/>
        <v>18.620689655172413</v>
      </c>
      <c r="H14" s="6">
        <v>8.6</v>
      </c>
      <c r="I14" s="7">
        <f t="shared" si="1"/>
        <v>26.875</v>
      </c>
      <c r="J14" s="1">
        <v>71.06</v>
      </c>
      <c r="K14" s="7">
        <f t="shared" si="2"/>
        <v>17.838446383338024</v>
      </c>
      <c r="L14" s="14">
        <f t="shared" si="3"/>
        <v>63.334136038510437</v>
      </c>
      <c r="M14" s="8"/>
    </row>
    <row r="15" spans="1:16" ht="15.75" customHeight="1" x14ac:dyDescent="0.2">
      <c r="A15" s="1">
        <v>11</v>
      </c>
      <c r="B15" s="19">
        <v>25</v>
      </c>
      <c r="C15" s="19">
        <v>10</v>
      </c>
      <c r="D15" s="19" t="s">
        <v>80</v>
      </c>
      <c r="E15" s="25">
        <v>38622</v>
      </c>
      <c r="F15" s="5">
        <v>36</v>
      </c>
      <c r="G15" s="7">
        <f t="shared" si="0"/>
        <v>18.620689655172413</v>
      </c>
      <c r="H15" s="6">
        <v>9.1</v>
      </c>
      <c r="I15" s="7">
        <f t="shared" si="1"/>
        <v>28.4375</v>
      </c>
      <c r="J15" s="1">
        <v>86.91</v>
      </c>
      <c r="K15" s="7">
        <f t="shared" si="2"/>
        <v>14.585203083649755</v>
      </c>
      <c r="L15" s="14">
        <f t="shared" si="3"/>
        <v>61.643392738822172</v>
      </c>
      <c r="M15" s="8"/>
    </row>
    <row r="16" spans="1:16" ht="15.75" customHeight="1" x14ac:dyDescent="0.2">
      <c r="A16" s="1">
        <v>12</v>
      </c>
      <c r="B16" s="19">
        <v>5</v>
      </c>
      <c r="C16" s="19">
        <v>9</v>
      </c>
      <c r="D16" s="19" t="s">
        <v>60</v>
      </c>
      <c r="E16" s="25">
        <v>38840</v>
      </c>
      <c r="F16" s="5">
        <v>27</v>
      </c>
      <c r="G16" s="7">
        <f t="shared" si="0"/>
        <v>13.96551724137931</v>
      </c>
      <c r="H16" s="6">
        <v>8.4</v>
      </c>
      <c r="I16" s="7">
        <f t="shared" si="1"/>
        <v>26.25</v>
      </c>
      <c r="J16" s="6">
        <v>62.4</v>
      </c>
      <c r="K16" s="7">
        <f t="shared" si="2"/>
        <v>20.314102564102566</v>
      </c>
      <c r="L16" s="14">
        <f t="shared" si="3"/>
        <v>60.529619805481879</v>
      </c>
      <c r="M16" s="8"/>
    </row>
    <row r="17" spans="1:13" ht="15.75" customHeight="1" x14ac:dyDescent="0.2">
      <c r="A17" s="1">
        <v>13</v>
      </c>
      <c r="B17" s="19">
        <v>14</v>
      </c>
      <c r="C17" s="19">
        <v>10</v>
      </c>
      <c r="D17" s="19" t="s">
        <v>76</v>
      </c>
      <c r="E17" s="25">
        <v>38743</v>
      </c>
      <c r="F17" s="5">
        <v>36</v>
      </c>
      <c r="G17" s="7">
        <f t="shared" si="0"/>
        <v>18.620689655172413</v>
      </c>
      <c r="H17" s="6">
        <v>7.8</v>
      </c>
      <c r="I17" s="7">
        <f t="shared" si="1"/>
        <v>24.375</v>
      </c>
      <c r="J17" s="1">
        <v>73.12</v>
      </c>
      <c r="K17" s="7">
        <f t="shared" si="2"/>
        <v>17.335886214442013</v>
      </c>
      <c r="L17" s="14">
        <f t="shared" si="3"/>
        <v>60.331575869614426</v>
      </c>
      <c r="M17" s="8"/>
    </row>
    <row r="18" spans="1:13" ht="15.75" customHeight="1" x14ac:dyDescent="0.2">
      <c r="A18" s="1">
        <v>14</v>
      </c>
      <c r="B18" s="19">
        <v>33</v>
      </c>
      <c r="C18" s="19">
        <v>11</v>
      </c>
      <c r="D18" s="19" t="s">
        <v>102</v>
      </c>
      <c r="E18" s="25">
        <v>38053</v>
      </c>
      <c r="F18" s="5">
        <v>29</v>
      </c>
      <c r="G18" s="7">
        <f t="shared" si="0"/>
        <v>15</v>
      </c>
      <c r="H18" s="6">
        <v>8.1</v>
      </c>
      <c r="I18" s="7">
        <f t="shared" si="1"/>
        <v>25.3125</v>
      </c>
      <c r="J18" s="1">
        <v>63.59</v>
      </c>
      <c r="K18" s="7">
        <f t="shared" si="2"/>
        <v>19.933951879226296</v>
      </c>
      <c r="L18" s="14">
        <f t="shared" si="3"/>
        <v>60.246451879226299</v>
      </c>
      <c r="M18" s="1"/>
    </row>
    <row r="19" spans="1:13" ht="15.75" customHeight="1" x14ac:dyDescent="0.2">
      <c r="A19" s="1">
        <v>15</v>
      </c>
      <c r="B19" s="19">
        <v>10</v>
      </c>
      <c r="C19" s="19">
        <v>10</v>
      </c>
      <c r="D19" s="19" t="s">
        <v>74</v>
      </c>
      <c r="E19" s="25">
        <v>38464</v>
      </c>
      <c r="F19" s="5">
        <v>36</v>
      </c>
      <c r="G19" s="7">
        <f t="shared" si="0"/>
        <v>18.620689655172413</v>
      </c>
      <c r="H19" s="6">
        <v>8.4</v>
      </c>
      <c r="I19" s="7">
        <f t="shared" si="1"/>
        <v>26.25</v>
      </c>
      <c r="J19" s="6">
        <v>83.29</v>
      </c>
      <c r="K19" s="7">
        <f t="shared" si="2"/>
        <v>15.219113939248409</v>
      </c>
      <c r="L19" s="14">
        <f t="shared" si="3"/>
        <v>60.089803594420822</v>
      </c>
      <c r="M19" s="1"/>
    </row>
    <row r="20" spans="1:13" ht="15.75" customHeight="1" x14ac:dyDescent="0.2">
      <c r="A20" s="1">
        <v>16</v>
      </c>
      <c r="B20" s="19">
        <v>45</v>
      </c>
      <c r="C20" s="19">
        <v>10</v>
      </c>
      <c r="D20" s="19" t="s">
        <v>82</v>
      </c>
      <c r="E20" s="25">
        <v>38366</v>
      </c>
      <c r="F20" s="5">
        <v>27</v>
      </c>
      <c r="G20" s="7">
        <f t="shared" si="0"/>
        <v>13.96551724137931</v>
      </c>
      <c r="H20" s="6">
        <v>6.2</v>
      </c>
      <c r="I20" s="7">
        <f t="shared" si="1"/>
        <v>19.375</v>
      </c>
      <c r="J20" s="1">
        <v>47.47</v>
      </c>
      <c r="K20" s="7">
        <f t="shared" si="2"/>
        <v>26.703180956393517</v>
      </c>
      <c r="L20" s="14">
        <f t="shared" si="3"/>
        <v>60.043698197772827</v>
      </c>
      <c r="M20" s="1"/>
    </row>
    <row r="21" spans="1:13" ht="15.75" customHeight="1" x14ac:dyDescent="0.2">
      <c r="A21" s="1">
        <v>17</v>
      </c>
      <c r="B21" s="19">
        <v>25</v>
      </c>
      <c r="C21" s="19">
        <v>11</v>
      </c>
      <c r="D21" s="19" t="s">
        <v>98</v>
      </c>
      <c r="E21" s="25">
        <v>38214</v>
      </c>
      <c r="F21" s="5">
        <v>35</v>
      </c>
      <c r="G21" s="7">
        <f t="shared" si="0"/>
        <v>18.103448275862068</v>
      </c>
      <c r="H21" s="6">
        <v>7.8</v>
      </c>
      <c r="I21" s="7">
        <f t="shared" si="1"/>
        <v>24.375</v>
      </c>
      <c r="J21" s="1">
        <v>75.180000000000007</v>
      </c>
      <c r="K21" s="7">
        <f t="shared" si="2"/>
        <v>16.860867251928706</v>
      </c>
      <c r="L21" s="14">
        <f t="shared" si="3"/>
        <v>59.339315527790774</v>
      </c>
      <c r="M21" s="1"/>
    </row>
    <row r="22" spans="1:13" ht="15.75" customHeight="1" x14ac:dyDescent="0.2">
      <c r="A22" s="1">
        <v>18</v>
      </c>
      <c r="B22" s="19">
        <v>29</v>
      </c>
      <c r="C22" s="19">
        <v>9</v>
      </c>
      <c r="D22" s="19" t="s">
        <v>68</v>
      </c>
      <c r="E22" s="25">
        <v>39073</v>
      </c>
      <c r="F22" s="5">
        <v>39</v>
      </c>
      <c r="G22" s="7">
        <f t="shared" si="0"/>
        <v>20.172413793103448</v>
      </c>
      <c r="H22" s="6">
        <v>6.7</v>
      </c>
      <c r="I22" s="7">
        <f t="shared" si="1"/>
        <v>20.9375</v>
      </c>
      <c r="J22" s="1">
        <v>69.59</v>
      </c>
      <c r="K22" s="7">
        <f t="shared" si="2"/>
        <v>18.215260813335249</v>
      </c>
      <c r="L22" s="14">
        <f t="shared" si="3"/>
        <v>59.325174606438694</v>
      </c>
      <c r="M22" s="1"/>
    </row>
    <row r="23" spans="1:13" ht="15.75" customHeight="1" x14ac:dyDescent="0.2">
      <c r="A23" s="1">
        <v>19</v>
      </c>
      <c r="B23" s="19">
        <v>5</v>
      </c>
      <c r="C23" s="19">
        <v>9</v>
      </c>
      <c r="D23" s="19" t="s">
        <v>61</v>
      </c>
      <c r="E23" s="25">
        <v>38995</v>
      </c>
      <c r="F23" s="5">
        <v>24</v>
      </c>
      <c r="G23" s="7">
        <f t="shared" si="0"/>
        <v>12.413793103448276</v>
      </c>
      <c r="H23" s="6">
        <v>8.6999999999999993</v>
      </c>
      <c r="I23" s="7">
        <f t="shared" si="1"/>
        <v>27.1875</v>
      </c>
      <c r="J23" s="6">
        <v>64.59</v>
      </c>
      <c r="K23" s="7">
        <f t="shared" si="2"/>
        <v>19.625328998296951</v>
      </c>
      <c r="L23" s="14">
        <f t="shared" si="3"/>
        <v>59.226622101745228</v>
      </c>
      <c r="M23" s="1"/>
    </row>
    <row r="24" spans="1:13" ht="15.75" customHeight="1" x14ac:dyDescent="0.2">
      <c r="A24" s="1">
        <v>20</v>
      </c>
      <c r="B24" s="19">
        <v>12</v>
      </c>
      <c r="C24" s="19">
        <v>9</v>
      </c>
      <c r="D24" s="19" t="s">
        <v>63</v>
      </c>
      <c r="E24" s="25">
        <v>38728</v>
      </c>
      <c r="F24" s="5">
        <v>31</v>
      </c>
      <c r="G24" s="7">
        <f t="shared" si="0"/>
        <v>16.03448275862069</v>
      </c>
      <c r="H24" s="6">
        <v>7.8</v>
      </c>
      <c r="I24" s="7">
        <f t="shared" si="1"/>
        <v>24.375</v>
      </c>
      <c r="J24" s="1">
        <v>69.03</v>
      </c>
      <c r="K24" s="7">
        <f t="shared" si="2"/>
        <v>18.363030566420399</v>
      </c>
      <c r="L24" s="14">
        <f t="shared" si="3"/>
        <v>58.772513325041089</v>
      </c>
      <c r="M24" s="1"/>
    </row>
    <row r="25" spans="1:13" ht="15.75" customHeight="1" x14ac:dyDescent="0.2">
      <c r="A25" s="1">
        <v>21</v>
      </c>
      <c r="B25" s="19">
        <v>15</v>
      </c>
      <c r="C25" s="19">
        <v>10</v>
      </c>
      <c r="D25" s="19" t="s">
        <v>77</v>
      </c>
      <c r="E25" s="25">
        <v>38696</v>
      </c>
      <c r="F25" s="5">
        <v>30</v>
      </c>
      <c r="G25" s="7">
        <f t="shared" si="0"/>
        <v>15.517241379310345</v>
      </c>
      <c r="H25" s="6">
        <v>8.6999999999999993</v>
      </c>
      <c r="I25" s="7">
        <f t="shared" si="1"/>
        <v>27.1875</v>
      </c>
      <c r="J25" s="1">
        <v>80.69</v>
      </c>
      <c r="K25" s="7">
        <f t="shared" si="2"/>
        <v>15.709505514933699</v>
      </c>
      <c r="L25" s="14">
        <f t="shared" si="3"/>
        <v>58.414246894244044</v>
      </c>
      <c r="M25" s="1"/>
    </row>
    <row r="26" spans="1:13" ht="15.75" customHeight="1" x14ac:dyDescent="0.2">
      <c r="A26" s="1">
        <v>22</v>
      </c>
      <c r="B26" s="19">
        <v>21</v>
      </c>
      <c r="C26" s="19">
        <v>9</v>
      </c>
      <c r="D26" s="19" t="s">
        <v>67</v>
      </c>
      <c r="E26" s="25">
        <v>38866</v>
      </c>
      <c r="F26" s="5">
        <v>22</v>
      </c>
      <c r="G26" s="7">
        <f t="shared" si="0"/>
        <v>11.379310344827585</v>
      </c>
      <c r="H26" s="6">
        <v>8</v>
      </c>
      <c r="I26" s="7">
        <f t="shared" si="1"/>
        <v>25</v>
      </c>
      <c r="J26" s="1">
        <v>57.78</v>
      </c>
      <c r="K26" s="7">
        <f t="shared" si="2"/>
        <v>21.938386985115958</v>
      </c>
      <c r="L26" s="14">
        <f t="shared" si="3"/>
        <v>58.317697329943542</v>
      </c>
      <c r="M26" s="1"/>
    </row>
    <row r="27" spans="1:13" ht="15.75" customHeight="1" x14ac:dyDescent="0.2">
      <c r="A27" s="1">
        <v>23</v>
      </c>
      <c r="B27" s="19">
        <v>18</v>
      </c>
      <c r="C27" s="19">
        <v>10</v>
      </c>
      <c r="D27" s="19" t="s">
        <v>78</v>
      </c>
      <c r="E27" s="25">
        <v>38661</v>
      </c>
      <c r="F27" s="5">
        <v>29</v>
      </c>
      <c r="G27" s="7">
        <f t="shared" si="0"/>
        <v>15</v>
      </c>
      <c r="H27" s="6">
        <v>7.6</v>
      </c>
      <c r="I27" s="7">
        <f t="shared" si="1"/>
        <v>23.75</v>
      </c>
      <c r="J27" s="1">
        <v>65.34</v>
      </c>
      <c r="K27" s="7">
        <f t="shared" si="2"/>
        <v>19.400061218243039</v>
      </c>
      <c r="L27" s="14">
        <f t="shared" si="3"/>
        <v>58.150061218243039</v>
      </c>
      <c r="M27" s="1"/>
    </row>
    <row r="28" spans="1:13" ht="15.75" customHeight="1" x14ac:dyDescent="0.2">
      <c r="A28" s="1">
        <v>24</v>
      </c>
      <c r="B28" s="19">
        <v>4</v>
      </c>
      <c r="C28" s="19">
        <v>11</v>
      </c>
      <c r="D28" s="19" t="s">
        <v>91</v>
      </c>
      <c r="E28" s="25">
        <v>38127</v>
      </c>
      <c r="F28" s="5">
        <v>28</v>
      </c>
      <c r="G28" s="7">
        <f t="shared" si="0"/>
        <v>14.482758620689655</v>
      </c>
      <c r="H28" s="6">
        <v>7.5</v>
      </c>
      <c r="I28" s="7">
        <f t="shared" si="1"/>
        <v>23.4375</v>
      </c>
      <c r="J28" s="6">
        <v>66.72</v>
      </c>
      <c r="K28" s="7">
        <f t="shared" si="2"/>
        <v>18.998800959232618</v>
      </c>
      <c r="L28" s="14">
        <f t="shared" si="3"/>
        <v>56.919059579922276</v>
      </c>
      <c r="M28" s="1"/>
    </row>
    <row r="29" spans="1:13" ht="15.75" customHeight="1" x14ac:dyDescent="0.2">
      <c r="A29" s="1">
        <v>25</v>
      </c>
      <c r="B29" s="19">
        <v>10</v>
      </c>
      <c r="C29" s="19">
        <v>9</v>
      </c>
      <c r="D29" s="19" t="s">
        <v>62</v>
      </c>
      <c r="E29" s="25">
        <v>38718</v>
      </c>
      <c r="F29" s="5">
        <v>27.5</v>
      </c>
      <c r="G29" s="7">
        <f t="shared" si="0"/>
        <v>14.224137931034482</v>
      </c>
      <c r="H29" s="6">
        <v>8.4</v>
      </c>
      <c r="I29" s="7">
        <f t="shared" si="1"/>
        <v>26.25</v>
      </c>
      <c r="J29" s="6">
        <v>77.12</v>
      </c>
      <c r="K29" s="7">
        <f t="shared" si="2"/>
        <v>16.436721991701244</v>
      </c>
      <c r="L29" s="14">
        <f t="shared" si="3"/>
        <v>56.910859922735732</v>
      </c>
      <c r="M29" s="1"/>
    </row>
    <row r="30" spans="1:13" ht="15.75" customHeight="1" x14ac:dyDescent="0.2">
      <c r="A30" s="1">
        <v>26</v>
      </c>
      <c r="B30" s="19">
        <v>29</v>
      </c>
      <c r="C30" s="19">
        <v>11</v>
      </c>
      <c r="D30" s="19" t="s">
        <v>100</v>
      </c>
      <c r="E30" s="25">
        <v>38216</v>
      </c>
      <c r="F30" s="5">
        <v>35</v>
      </c>
      <c r="G30" s="7">
        <f t="shared" si="0"/>
        <v>18.103448275862068</v>
      </c>
      <c r="H30" s="6">
        <v>6</v>
      </c>
      <c r="I30" s="7">
        <f t="shared" si="1"/>
        <v>18.75</v>
      </c>
      <c r="J30" s="1">
        <v>65.56</v>
      </c>
      <c r="K30" s="7">
        <f t="shared" si="2"/>
        <v>19.334960341671753</v>
      </c>
      <c r="L30" s="14">
        <f t="shared" si="3"/>
        <v>56.188408617533824</v>
      </c>
      <c r="M30" s="1"/>
    </row>
    <row r="31" spans="1:13" x14ac:dyDescent="0.2">
      <c r="A31" s="1">
        <v>27</v>
      </c>
      <c r="B31" s="19">
        <v>36</v>
      </c>
      <c r="C31" s="19">
        <v>9</v>
      </c>
      <c r="D31" s="19" t="s">
        <v>70</v>
      </c>
      <c r="E31" s="25">
        <v>38764</v>
      </c>
      <c r="F31" s="5">
        <v>30</v>
      </c>
      <c r="G31" s="7">
        <f t="shared" si="0"/>
        <v>15.517241379310345</v>
      </c>
      <c r="H31" s="6">
        <v>7.2</v>
      </c>
      <c r="I31" s="7">
        <f t="shared" si="1"/>
        <v>22.5</v>
      </c>
      <c r="J31" s="1">
        <v>72.63</v>
      </c>
      <c r="K31" s="7">
        <f t="shared" si="2"/>
        <v>17.452843177750243</v>
      </c>
      <c r="L31" s="14">
        <f t="shared" si="3"/>
        <v>55.470084557060588</v>
      </c>
      <c r="M31" s="1"/>
    </row>
    <row r="32" spans="1:13" x14ac:dyDescent="0.2">
      <c r="A32" s="1">
        <v>28</v>
      </c>
      <c r="B32" s="19">
        <v>1</v>
      </c>
      <c r="C32" s="19">
        <v>11</v>
      </c>
      <c r="D32" s="19" t="s">
        <v>88</v>
      </c>
      <c r="E32" s="25">
        <v>38186</v>
      </c>
      <c r="F32" s="5">
        <v>25</v>
      </c>
      <c r="G32" s="7">
        <f t="shared" si="0"/>
        <v>12.931034482758621</v>
      </c>
      <c r="H32" s="6">
        <v>5.2</v>
      </c>
      <c r="I32" s="7">
        <f t="shared" si="1"/>
        <v>16.25</v>
      </c>
      <c r="J32" s="6">
        <v>49.81</v>
      </c>
      <c r="K32" s="7">
        <f t="shared" si="2"/>
        <v>25.448705079301348</v>
      </c>
      <c r="L32" s="14">
        <f t="shared" si="3"/>
        <v>54.629739562059967</v>
      </c>
      <c r="M32" s="1"/>
    </row>
    <row r="33" spans="1:13" x14ac:dyDescent="0.2">
      <c r="A33" s="1">
        <v>29</v>
      </c>
      <c r="B33" s="19">
        <v>25</v>
      </c>
      <c r="C33" s="19">
        <v>10</v>
      </c>
      <c r="D33" s="19" t="s">
        <v>81</v>
      </c>
      <c r="E33" s="25">
        <v>38371</v>
      </c>
      <c r="F33" s="5">
        <v>33.5</v>
      </c>
      <c r="G33" s="7">
        <f t="shared" si="0"/>
        <v>17.327586206896552</v>
      </c>
      <c r="H33" s="6">
        <v>7.4</v>
      </c>
      <c r="I33" s="7">
        <f t="shared" si="1"/>
        <v>23.125</v>
      </c>
      <c r="J33" s="1">
        <v>89.88</v>
      </c>
      <c r="K33" s="7">
        <f t="shared" si="2"/>
        <v>14.103248776145975</v>
      </c>
      <c r="L33" s="14">
        <f t="shared" si="3"/>
        <v>54.55583498304253</v>
      </c>
      <c r="M33" s="1"/>
    </row>
    <row r="34" spans="1:13" x14ac:dyDescent="0.2">
      <c r="A34" s="1">
        <v>30</v>
      </c>
      <c r="B34" s="19">
        <v>51</v>
      </c>
      <c r="C34" s="19">
        <v>11</v>
      </c>
      <c r="D34" s="19" t="s">
        <v>106</v>
      </c>
      <c r="E34" s="25">
        <v>38067</v>
      </c>
      <c r="F34" s="5">
        <v>27</v>
      </c>
      <c r="G34" s="7">
        <f t="shared" si="0"/>
        <v>13.96551724137931</v>
      </c>
      <c r="H34" s="6">
        <v>6.8</v>
      </c>
      <c r="I34" s="7">
        <f t="shared" si="1"/>
        <v>21.25</v>
      </c>
      <c r="J34" s="1">
        <v>68.56</v>
      </c>
      <c r="K34" s="7">
        <f t="shared" si="2"/>
        <v>18.488914819136525</v>
      </c>
      <c r="L34" s="14">
        <f t="shared" si="3"/>
        <v>53.704432060515835</v>
      </c>
      <c r="M34" s="1"/>
    </row>
    <row r="35" spans="1:13" x14ac:dyDescent="0.2">
      <c r="A35" s="1">
        <v>31</v>
      </c>
      <c r="B35" s="19">
        <v>2</v>
      </c>
      <c r="C35" s="19">
        <v>11</v>
      </c>
      <c r="D35" s="19" t="s">
        <v>89</v>
      </c>
      <c r="E35" s="25">
        <v>38298</v>
      </c>
      <c r="F35" s="5">
        <v>18.5</v>
      </c>
      <c r="G35" s="7">
        <f t="shared" si="0"/>
        <v>9.568965517241379</v>
      </c>
      <c r="H35" s="6">
        <v>8.8000000000000007</v>
      </c>
      <c r="I35" s="7">
        <f t="shared" si="1"/>
        <v>27.5</v>
      </c>
      <c r="J35" s="6">
        <v>76.59</v>
      </c>
      <c r="K35" s="7">
        <f t="shared" si="2"/>
        <v>16.550463506985245</v>
      </c>
      <c r="L35" s="14">
        <f t="shared" si="3"/>
        <v>53.619429024226626</v>
      </c>
      <c r="M35" s="1"/>
    </row>
    <row r="36" spans="1:13" x14ac:dyDescent="0.2">
      <c r="A36" s="1">
        <v>32</v>
      </c>
      <c r="B36" s="19">
        <v>5</v>
      </c>
      <c r="C36" s="19">
        <v>11</v>
      </c>
      <c r="D36" s="19" t="s">
        <v>92</v>
      </c>
      <c r="E36" s="25">
        <v>38080</v>
      </c>
      <c r="F36" s="5">
        <v>26.5</v>
      </c>
      <c r="G36" s="7">
        <f t="shared" si="0"/>
        <v>13.706896551724139</v>
      </c>
      <c r="H36" s="6">
        <v>6</v>
      </c>
      <c r="I36" s="7">
        <f t="shared" si="1"/>
        <v>18.75</v>
      </c>
      <c r="J36" s="6">
        <v>61.47</v>
      </c>
      <c r="K36" s="7">
        <f t="shared" si="2"/>
        <v>20.621441353505777</v>
      </c>
      <c r="L36" s="14">
        <f t="shared" si="3"/>
        <v>53.078337905229915</v>
      </c>
      <c r="M36" s="1"/>
    </row>
    <row r="37" spans="1:13" x14ac:dyDescent="0.2">
      <c r="A37" s="1">
        <v>33</v>
      </c>
      <c r="B37" s="19">
        <v>2</v>
      </c>
      <c r="C37" s="19">
        <v>9</v>
      </c>
      <c r="D37" s="19" t="s">
        <v>59</v>
      </c>
      <c r="E37" s="25">
        <v>38735</v>
      </c>
      <c r="F37" s="5">
        <v>20</v>
      </c>
      <c r="G37" s="7">
        <f t="shared" ref="G37:G68" si="4">30*F37/58</f>
        <v>10.344827586206897</v>
      </c>
      <c r="H37" s="6">
        <v>8.1999999999999993</v>
      </c>
      <c r="I37" s="7">
        <f t="shared" ref="I37:I68" si="5">30*H37/$N$2</f>
        <v>25.624999999999996</v>
      </c>
      <c r="J37" s="6">
        <v>74.84</v>
      </c>
      <c r="K37" s="7">
        <f t="shared" si="2"/>
        <v>16.937466595403528</v>
      </c>
      <c r="L37" s="14">
        <f t="shared" ref="L37:L68" si="6">K37+I37+G37</f>
        <v>52.907294181610418</v>
      </c>
      <c r="M37" s="1"/>
    </row>
    <row r="38" spans="1:13" x14ac:dyDescent="0.2">
      <c r="A38" s="1">
        <v>34</v>
      </c>
      <c r="B38" s="19">
        <v>23</v>
      </c>
      <c r="C38" s="19">
        <v>10</v>
      </c>
      <c r="D38" s="19" t="s">
        <v>79</v>
      </c>
      <c r="E38" s="25">
        <v>38644</v>
      </c>
      <c r="F38" s="5">
        <v>25</v>
      </c>
      <c r="G38" s="7">
        <f t="shared" si="4"/>
        <v>12.931034482758621</v>
      </c>
      <c r="H38" s="6">
        <v>7</v>
      </c>
      <c r="I38" s="7">
        <f t="shared" si="5"/>
        <v>21.875</v>
      </c>
      <c r="J38" s="1">
        <v>70.09</v>
      </c>
      <c r="K38" s="7">
        <f t="shared" si="2"/>
        <v>18.085318875731204</v>
      </c>
      <c r="L38" s="14">
        <f t="shared" si="6"/>
        <v>52.891353358489823</v>
      </c>
      <c r="M38" s="1"/>
    </row>
    <row r="39" spans="1:13" x14ac:dyDescent="0.2">
      <c r="A39" s="1">
        <v>35</v>
      </c>
      <c r="B39" s="19">
        <v>18</v>
      </c>
      <c r="C39" s="19">
        <v>11</v>
      </c>
      <c r="D39" s="19" t="s">
        <v>97</v>
      </c>
      <c r="E39" s="25">
        <v>38358</v>
      </c>
      <c r="F39" s="5">
        <v>26</v>
      </c>
      <c r="G39" s="7">
        <f t="shared" si="4"/>
        <v>13.448275862068966</v>
      </c>
      <c r="H39" s="6">
        <v>6.3</v>
      </c>
      <c r="I39" s="7">
        <f t="shared" si="5"/>
        <v>19.6875</v>
      </c>
      <c r="J39" s="1">
        <v>66.349999999999994</v>
      </c>
      <c r="K39" s="7">
        <f t="shared" si="2"/>
        <v>19.10474755086662</v>
      </c>
      <c r="L39" s="14">
        <f t="shared" si="6"/>
        <v>52.240523412935588</v>
      </c>
      <c r="M39" s="1"/>
    </row>
    <row r="40" spans="1:13" x14ac:dyDescent="0.2">
      <c r="A40" s="1">
        <v>36</v>
      </c>
      <c r="B40" s="19">
        <v>14</v>
      </c>
      <c r="C40" s="19">
        <v>10</v>
      </c>
      <c r="D40" s="19" t="s">
        <v>75</v>
      </c>
      <c r="E40" s="25">
        <v>38420</v>
      </c>
      <c r="F40" s="5">
        <v>35</v>
      </c>
      <c r="G40" s="7">
        <f t="shared" si="4"/>
        <v>18.103448275862068</v>
      </c>
      <c r="H40" s="6">
        <v>5.7</v>
      </c>
      <c r="I40" s="7">
        <f t="shared" si="5"/>
        <v>17.8125</v>
      </c>
      <c r="J40" s="1">
        <v>84.57</v>
      </c>
      <c r="K40" s="7">
        <f t="shared" si="2"/>
        <v>14.988766702140241</v>
      </c>
      <c r="L40" s="14">
        <f t="shared" si="6"/>
        <v>50.904714978002303</v>
      </c>
      <c r="M40" s="1"/>
    </row>
    <row r="41" spans="1:13" x14ac:dyDescent="0.2">
      <c r="A41" s="1">
        <v>37</v>
      </c>
      <c r="B41" s="19">
        <v>15</v>
      </c>
      <c r="C41" s="19">
        <v>9</v>
      </c>
      <c r="D41" s="19" t="s">
        <v>64</v>
      </c>
      <c r="E41" s="25">
        <v>38976</v>
      </c>
      <c r="F41" s="5">
        <v>16.5</v>
      </c>
      <c r="G41" s="7">
        <f t="shared" si="4"/>
        <v>8.5344827586206904</v>
      </c>
      <c r="H41" s="6">
        <v>8</v>
      </c>
      <c r="I41" s="7">
        <f t="shared" si="5"/>
        <v>25</v>
      </c>
      <c r="J41" s="1">
        <v>75.94</v>
      </c>
      <c r="K41" s="7">
        <f t="shared" si="2"/>
        <v>16.692125362127999</v>
      </c>
      <c r="L41" s="14">
        <f t="shared" si="6"/>
        <v>50.226608120748686</v>
      </c>
      <c r="M41" s="1"/>
    </row>
    <row r="42" spans="1:13" x14ac:dyDescent="0.2">
      <c r="A42" s="1">
        <v>38</v>
      </c>
      <c r="B42" s="19">
        <v>29</v>
      </c>
      <c r="C42" s="19">
        <v>11</v>
      </c>
      <c r="D42" s="19" t="s">
        <v>101</v>
      </c>
      <c r="E42" s="25">
        <v>38006</v>
      </c>
      <c r="F42" s="5">
        <v>29.5</v>
      </c>
      <c r="G42" s="7">
        <f t="shared" si="4"/>
        <v>15.258620689655173</v>
      </c>
      <c r="H42" s="6">
        <v>4.7</v>
      </c>
      <c r="I42" s="7">
        <f t="shared" si="5"/>
        <v>14.6875</v>
      </c>
      <c r="J42" s="1">
        <v>63.88</v>
      </c>
      <c r="K42" s="7">
        <f t="shared" si="2"/>
        <v>19.843456480901693</v>
      </c>
      <c r="L42" s="14">
        <f t="shared" si="6"/>
        <v>49.789577170556868</v>
      </c>
      <c r="M42" s="1"/>
    </row>
    <row r="43" spans="1:13" x14ac:dyDescent="0.2">
      <c r="A43" s="1">
        <v>39</v>
      </c>
      <c r="B43" s="19">
        <v>48</v>
      </c>
      <c r="C43" s="19">
        <v>10</v>
      </c>
      <c r="D43" s="19" t="s">
        <v>84</v>
      </c>
      <c r="E43" s="25" t="s">
        <v>85</v>
      </c>
      <c r="F43" s="5">
        <v>28</v>
      </c>
      <c r="G43" s="7">
        <f t="shared" si="4"/>
        <v>14.482758620689655</v>
      </c>
      <c r="H43" s="6">
        <v>5.9</v>
      </c>
      <c r="I43" s="7">
        <f t="shared" si="5"/>
        <v>18.4375</v>
      </c>
      <c r="J43" s="1">
        <v>76.59</v>
      </c>
      <c r="K43" s="7">
        <f t="shared" si="2"/>
        <v>16.550463506985245</v>
      </c>
      <c r="L43" s="14">
        <f t="shared" si="6"/>
        <v>49.470722127674904</v>
      </c>
      <c r="M43" s="1"/>
    </row>
    <row r="44" spans="1:13" x14ac:dyDescent="0.2">
      <c r="A44" s="1">
        <v>40</v>
      </c>
      <c r="B44" s="18" t="s">
        <v>27</v>
      </c>
      <c r="C44" s="19">
        <v>11</v>
      </c>
      <c r="D44" s="19" t="s">
        <v>107</v>
      </c>
      <c r="E44" s="25">
        <v>38115</v>
      </c>
      <c r="F44" s="5">
        <v>29</v>
      </c>
      <c r="G44" s="7">
        <f t="shared" si="4"/>
        <v>15</v>
      </c>
      <c r="H44" s="6">
        <v>2.5</v>
      </c>
      <c r="I44" s="7">
        <f t="shared" si="5"/>
        <v>7.8125</v>
      </c>
      <c r="J44" s="1">
        <v>59.19</v>
      </c>
      <c r="K44" s="7">
        <f t="shared" si="2"/>
        <v>21.415779692515631</v>
      </c>
      <c r="L44" s="14">
        <f t="shared" si="6"/>
        <v>44.228279692515628</v>
      </c>
      <c r="M44" s="1"/>
    </row>
    <row r="45" spans="1:13" x14ac:dyDescent="0.2">
      <c r="A45" s="1">
        <v>41</v>
      </c>
      <c r="B45" s="19">
        <v>6</v>
      </c>
      <c r="C45" s="19">
        <v>10</v>
      </c>
      <c r="D45" s="19" t="s">
        <v>73</v>
      </c>
      <c r="E45" s="25">
        <v>38505</v>
      </c>
      <c r="F45" s="5">
        <v>22</v>
      </c>
      <c r="G45" s="7">
        <f t="shared" si="4"/>
        <v>11.379310344827585</v>
      </c>
      <c r="H45" s="6">
        <v>5.4</v>
      </c>
      <c r="I45" s="7">
        <f t="shared" si="5"/>
        <v>16.875</v>
      </c>
      <c r="J45" s="6">
        <v>101.59</v>
      </c>
      <c r="K45" s="7">
        <f t="shared" si="2"/>
        <v>12.477606063588937</v>
      </c>
      <c r="L45" s="14">
        <f t="shared" si="6"/>
        <v>40.731916408416524</v>
      </c>
      <c r="M45" s="1"/>
    </row>
    <row r="46" spans="1:13" x14ac:dyDescent="0.2">
      <c r="A46" s="1">
        <v>42</v>
      </c>
      <c r="B46" s="19">
        <v>50</v>
      </c>
      <c r="C46" s="19">
        <v>10</v>
      </c>
      <c r="D46" s="19" t="s">
        <v>87</v>
      </c>
      <c r="E46" s="25">
        <v>38515</v>
      </c>
      <c r="F46" s="5"/>
      <c r="G46" s="7">
        <f t="shared" si="4"/>
        <v>0</v>
      </c>
      <c r="H46" s="6">
        <v>7.5</v>
      </c>
      <c r="I46" s="7">
        <f t="shared" si="5"/>
        <v>23.4375</v>
      </c>
      <c r="J46" s="1">
        <v>73.41</v>
      </c>
      <c r="K46" s="7">
        <f t="shared" si="2"/>
        <v>17.267402261272309</v>
      </c>
      <c r="L46" s="14">
        <f t="shared" si="6"/>
        <v>40.704902261272309</v>
      </c>
      <c r="M46" s="1"/>
    </row>
    <row r="47" spans="1:13" x14ac:dyDescent="0.2">
      <c r="A47" s="1">
        <v>43</v>
      </c>
      <c r="B47" s="19">
        <v>50</v>
      </c>
      <c r="C47" s="19">
        <v>10</v>
      </c>
      <c r="D47" s="19" t="s">
        <v>86</v>
      </c>
      <c r="E47" s="25">
        <v>38629</v>
      </c>
      <c r="F47" s="5"/>
      <c r="G47" s="7">
        <f t="shared" si="4"/>
        <v>0</v>
      </c>
      <c r="H47" s="6">
        <v>6</v>
      </c>
      <c r="I47" s="7">
        <f t="shared" si="5"/>
        <v>18.75</v>
      </c>
      <c r="J47" s="1">
        <v>67.62</v>
      </c>
      <c r="K47" s="7">
        <f t="shared" si="2"/>
        <v>18.745933155871043</v>
      </c>
      <c r="L47" s="14">
        <f t="shared" si="6"/>
        <v>37.495933155871043</v>
      </c>
      <c r="M47" s="1"/>
    </row>
    <row r="48" spans="1:13" x14ac:dyDescent="0.2">
      <c r="A48" s="1">
        <v>44</v>
      </c>
      <c r="B48" s="19">
        <v>3</v>
      </c>
      <c r="C48" s="19">
        <v>11</v>
      </c>
      <c r="D48" s="19" t="s">
        <v>90</v>
      </c>
      <c r="E48" s="25">
        <v>38289</v>
      </c>
      <c r="F48" s="5">
        <v>30</v>
      </c>
      <c r="G48" s="7">
        <f t="shared" si="4"/>
        <v>15.517241379310345</v>
      </c>
      <c r="H48" s="6">
        <v>1.8</v>
      </c>
      <c r="I48" s="7">
        <f t="shared" si="5"/>
        <v>5.625</v>
      </c>
      <c r="J48" s="6">
        <v>84.59</v>
      </c>
      <c r="K48" s="7">
        <f t="shared" si="2"/>
        <v>14.985222839579148</v>
      </c>
      <c r="L48" s="14">
        <f t="shared" si="6"/>
        <v>36.127464218889493</v>
      </c>
      <c r="M48" s="1"/>
    </row>
    <row r="49" spans="1:13" x14ac:dyDescent="0.2">
      <c r="A49" s="1">
        <v>45</v>
      </c>
      <c r="B49" s="19">
        <v>16</v>
      </c>
      <c r="C49" s="19">
        <v>9</v>
      </c>
      <c r="D49" s="19" t="s">
        <v>66</v>
      </c>
      <c r="E49" s="25">
        <v>38724</v>
      </c>
      <c r="F49" s="5">
        <v>33</v>
      </c>
      <c r="G49" s="7">
        <f t="shared" si="4"/>
        <v>17.068965517241381</v>
      </c>
      <c r="H49" s="6">
        <v>4.8</v>
      </c>
      <c r="I49" s="7">
        <f t="shared" si="5"/>
        <v>15</v>
      </c>
      <c r="J49" s="1"/>
      <c r="K49" s="7"/>
      <c r="L49" s="14">
        <f t="shared" si="6"/>
        <v>32.068965517241381</v>
      </c>
      <c r="M49" s="1"/>
    </row>
    <row r="50" spans="1:13" x14ac:dyDescent="0.2">
      <c r="A50" s="1">
        <v>46</v>
      </c>
      <c r="B50" s="18" t="s">
        <v>27</v>
      </c>
      <c r="C50" s="19">
        <v>11</v>
      </c>
      <c r="D50" s="19" t="s">
        <v>108</v>
      </c>
      <c r="E50" s="25">
        <v>38253</v>
      </c>
      <c r="F50" s="5">
        <v>17</v>
      </c>
      <c r="G50" s="7">
        <f t="shared" si="4"/>
        <v>8.7931034482758612</v>
      </c>
      <c r="H50" s="6">
        <v>1.7</v>
      </c>
      <c r="I50" s="7">
        <f t="shared" si="5"/>
        <v>5.3125</v>
      </c>
      <c r="J50" s="1">
        <v>76.03</v>
      </c>
      <c r="K50" s="7">
        <f>40*$O$2/J50</f>
        <v>16.672366171248193</v>
      </c>
      <c r="L50" s="14">
        <f t="shared" si="6"/>
        <v>30.777969619524054</v>
      </c>
      <c r="M50" s="1"/>
    </row>
    <row r="51" spans="1:13" x14ac:dyDescent="0.2">
      <c r="A51" s="1">
        <v>47</v>
      </c>
      <c r="B51" s="19">
        <v>45</v>
      </c>
      <c r="C51" s="19">
        <v>9</v>
      </c>
      <c r="D51" s="19" t="s">
        <v>71</v>
      </c>
      <c r="E51" s="25">
        <v>38937</v>
      </c>
      <c r="F51" s="5">
        <v>17</v>
      </c>
      <c r="G51" s="7">
        <f t="shared" si="4"/>
        <v>8.7931034482758612</v>
      </c>
      <c r="H51" s="6"/>
      <c r="I51" s="7">
        <f t="shared" si="5"/>
        <v>0</v>
      </c>
      <c r="J51" s="1">
        <v>60.19</v>
      </c>
      <c r="K51" s="7">
        <f>40*$O$2/J51</f>
        <v>21.059976740322316</v>
      </c>
      <c r="L51" s="14">
        <f t="shared" si="6"/>
        <v>29.853080188598177</v>
      </c>
      <c r="M51" s="1"/>
    </row>
    <row r="52" spans="1:13" ht="13.5" customHeight="1" x14ac:dyDescent="0.2">
      <c r="A52" s="1">
        <v>48</v>
      </c>
      <c r="B52" s="19">
        <v>16</v>
      </c>
      <c r="C52" s="19">
        <v>9</v>
      </c>
      <c r="D52" s="19" t="s">
        <v>65</v>
      </c>
      <c r="E52" s="25">
        <v>38658</v>
      </c>
      <c r="F52" s="5">
        <v>33</v>
      </c>
      <c r="G52" s="7">
        <f t="shared" si="4"/>
        <v>17.068965517241381</v>
      </c>
      <c r="H52" s="6"/>
      <c r="I52" s="7">
        <f t="shared" si="5"/>
        <v>0</v>
      </c>
      <c r="J52" s="1"/>
      <c r="K52" s="7"/>
      <c r="L52" s="14">
        <f t="shared" si="6"/>
        <v>17.068965517241381</v>
      </c>
      <c r="M52" s="1"/>
    </row>
    <row r="53" spans="1:13" x14ac:dyDescent="0.2">
      <c r="A53" s="1">
        <v>49</v>
      </c>
      <c r="B53" s="19">
        <v>28</v>
      </c>
      <c r="C53" s="19">
        <v>11</v>
      </c>
      <c r="D53" s="11" t="s">
        <v>99</v>
      </c>
      <c r="E53" s="25">
        <v>38097</v>
      </c>
      <c r="F53" s="5">
        <v>26</v>
      </c>
      <c r="G53" s="7">
        <f t="shared" si="4"/>
        <v>13.448275862068966</v>
      </c>
      <c r="H53" s="6"/>
      <c r="I53" s="7">
        <f t="shared" si="5"/>
        <v>0</v>
      </c>
      <c r="J53" s="1"/>
      <c r="K53" s="7"/>
      <c r="L53" s="14">
        <f t="shared" si="6"/>
        <v>13.448275862068966</v>
      </c>
      <c r="M53" s="1"/>
    </row>
    <row r="54" spans="1:13" x14ac:dyDescent="0.2">
      <c r="C54" s="3"/>
    </row>
    <row r="55" spans="1:13" x14ac:dyDescent="0.2">
      <c r="C55" s="3"/>
    </row>
    <row r="56" spans="1:13" x14ac:dyDescent="0.2">
      <c r="C56" s="3"/>
    </row>
    <row r="57" spans="1:13" x14ac:dyDescent="0.2">
      <c r="C57" s="3"/>
    </row>
    <row r="58" spans="1:13" x14ac:dyDescent="0.2">
      <c r="C58" s="3"/>
    </row>
    <row r="59" spans="1:13" x14ac:dyDescent="0.2">
      <c r="C59" s="3"/>
    </row>
    <row r="60" spans="1:13" x14ac:dyDescent="0.2">
      <c r="C60" s="3"/>
    </row>
    <row r="61" spans="1:13" x14ac:dyDescent="0.2">
      <c r="C61" s="3"/>
    </row>
    <row r="62" spans="1:13" x14ac:dyDescent="0.2">
      <c r="C62" s="3"/>
    </row>
    <row r="63" spans="1:13" x14ac:dyDescent="0.2">
      <c r="C63" s="3"/>
    </row>
    <row r="64" spans="1:1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</sheetData>
  <sortState ref="B5:M53">
    <sortCondition descending="1" ref="L5"/>
  </sortState>
  <mergeCells count="11">
    <mergeCell ref="J3:K3"/>
    <mergeCell ref="L3:L4"/>
    <mergeCell ref="M3:M4"/>
    <mergeCell ref="A1:M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0"/>
  <sheetViews>
    <sheetView zoomScale="90" zoomScaleNormal="90" workbookViewId="0">
      <pane ySplit="4" topLeftCell="A5" activePane="bottomLeft" state="frozen"/>
      <selection activeCell="B1" sqref="B1"/>
      <selection pane="bottomLeft" activeCell="B3" sqref="B3:B4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6.5703125" customWidth="1"/>
    <col min="5" max="5" width="12" style="26" customWidth="1"/>
    <col min="6" max="9" width="12" customWidth="1"/>
    <col min="10" max="10" width="10.5703125" customWidth="1"/>
    <col min="11" max="11" width="10.140625" customWidth="1"/>
    <col min="12" max="12" width="9.28515625" bestFit="1" customWidth="1"/>
    <col min="13" max="13" width="14.85546875" style="13" customWidth="1"/>
    <col min="14" max="14" width="9.140625" style="13"/>
  </cols>
  <sheetData>
    <row r="1" spans="1:15" x14ac:dyDescent="0.2">
      <c r="A1" s="31" t="s">
        <v>152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" t="s">
        <v>7</v>
      </c>
      <c r="O1" t="s">
        <v>8</v>
      </c>
    </row>
    <row r="2" spans="1: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3">
        <f>MAX(H5:H61)</f>
        <v>9</v>
      </c>
      <c r="O2">
        <f>MIN(J5:J61)</f>
        <v>43.25</v>
      </c>
    </row>
    <row r="3" spans="1:15" ht="64.5" customHeight="1" x14ac:dyDescent="0.2">
      <c r="A3" s="33" t="s">
        <v>9</v>
      </c>
      <c r="B3" s="30" t="s">
        <v>149</v>
      </c>
      <c r="C3" s="36" t="s">
        <v>5</v>
      </c>
      <c r="D3" s="30" t="s">
        <v>0</v>
      </c>
      <c r="E3" s="40" t="s">
        <v>6</v>
      </c>
      <c r="F3" s="27" t="s">
        <v>141</v>
      </c>
      <c r="G3" s="27"/>
      <c r="H3" s="27" t="s">
        <v>142</v>
      </c>
      <c r="I3" s="27"/>
      <c r="J3" s="27" t="s">
        <v>143</v>
      </c>
      <c r="K3" s="27"/>
      <c r="L3" s="28" t="s">
        <v>2</v>
      </c>
      <c r="M3" s="27" t="s">
        <v>3</v>
      </c>
    </row>
    <row r="4" spans="1:15" ht="29.25" customHeight="1" x14ac:dyDescent="0.2">
      <c r="A4" s="34"/>
      <c r="B4" s="35"/>
      <c r="C4" s="37"/>
      <c r="D4" s="35"/>
      <c r="E4" s="41"/>
      <c r="F4" s="12" t="s">
        <v>1</v>
      </c>
      <c r="G4" s="9" t="s">
        <v>4</v>
      </c>
      <c r="H4" s="12" t="s">
        <v>1</v>
      </c>
      <c r="I4" s="9" t="s">
        <v>4</v>
      </c>
      <c r="J4" s="12" t="s">
        <v>1</v>
      </c>
      <c r="K4" s="9" t="s">
        <v>4</v>
      </c>
      <c r="L4" s="29"/>
      <c r="M4" s="30"/>
    </row>
    <row r="5" spans="1:15" ht="15.75" customHeight="1" x14ac:dyDescent="0.2">
      <c r="A5" s="1">
        <v>1</v>
      </c>
      <c r="B5" s="11">
        <v>5</v>
      </c>
      <c r="C5" s="11">
        <v>7</v>
      </c>
      <c r="D5" s="11" t="s">
        <v>17</v>
      </c>
      <c r="E5" s="10">
        <v>39456</v>
      </c>
      <c r="F5" s="5">
        <v>17</v>
      </c>
      <c r="G5" s="7">
        <f t="shared" ref="G5:G25" si="0">30*F5/34</f>
        <v>15</v>
      </c>
      <c r="H5" s="6">
        <v>8.3000000000000007</v>
      </c>
      <c r="I5" s="7">
        <f t="shared" ref="I5:I25" si="1">30*H5/$N$2</f>
        <v>27.666666666666671</v>
      </c>
      <c r="J5" s="6">
        <v>43.25</v>
      </c>
      <c r="K5" s="7">
        <f t="shared" ref="K5:K23" si="2">40*$O$2/J5</f>
        <v>40</v>
      </c>
      <c r="L5" s="14">
        <f t="shared" ref="L5:L25" si="3">K5+I5+G5</f>
        <v>82.666666666666671</v>
      </c>
      <c r="M5" s="8" t="s">
        <v>10</v>
      </c>
    </row>
    <row r="6" spans="1:15" ht="15.75" customHeight="1" x14ac:dyDescent="0.2">
      <c r="A6" s="1">
        <v>2</v>
      </c>
      <c r="B6" s="11">
        <v>4</v>
      </c>
      <c r="C6" s="11">
        <v>7</v>
      </c>
      <c r="D6" s="11" t="s">
        <v>16</v>
      </c>
      <c r="E6" s="10">
        <v>39657</v>
      </c>
      <c r="F6" s="5">
        <v>18</v>
      </c>
      <c r="G6" s="7">
        <f t="shared" si="0"/>
        <v>15.882352941176471</v>
      </c>
      <c r="H6" s="6">
        <v>9</v>
      </c>
      <c r="I6" s="7">
        <f t="shared" si="1"/>
        <v>30</v>
      </c>
      <c r="J6" s="6">
        <v>57.66</v>
      </c>
      <c r="K6" s="7">
        <f t="shared" si="2"/>
        <v>30.003468609087758</v>
      </c>
      <c r="L6" s="14">
        <f t="shared" si="3"/>
        <v>75.885821550264239</v>
      </c>
      <c r="M6" s="8" t="s">
        <v>11</v>
      </c>
    </row>
    <row r="7" spans="1:15" ht="15.75" customHeight="1" x14ac:dyDescent="0.2">
      <c r="A7" s="1">
        <v>3</v>
      </c>
      <c r="B7" s="11">
        <v>13</v>
      </c>
      <c r="C7" s="11">
        <v>7</v>
      </c>
      <c r="D7" s="11" t="s">
        <v>19</v>
      </c>
      <c r="E7" s="10">
        <v>39756</v>
      </c>
      <c r="F7" s="5">
        <v>14</v>
      </c>
      <c r="G7" s="7">
        <f t="shared" si="0"/>
        <v>12.352941176470589</v>
      </c>
      <c r="H7" s="6">
        <v>8.6999999999999993</v>
      </c>
      <c r="I7" s="7">
        <f t="shared" si="1"/>
        <v>29</v>
      </c>
      <c r="J7" s="6">
        <v>55.56</v>
      </c>
      <c r="K7" s="7">
        <f t="shared" si="2"/>
        <v>31.137508999280055</v>
      </c>
      <c r="L7" s="14">
        <f t="shared" si="3"/>
        <v>72.490450175750652</v>
      </c>
      <c r="M7" s="8" t="s">
        <v>11</v>
      </c>
    </row>
    <row r="8" spans="1:15" ht="15.75" customHeight="1" x14ac:dyDescent="0.2">
      <c r="A8" s="1">
        <v>4</v>
      </c>
      <c r="B8" s="11">
        <v>49</v>
      </c>
      <c r="C8" s="11">
        <v>8</v>
      </c>
      <c r="D8" s="11" t="s">
        <v>30</v>
      </c>
      <c r="E8" s="10">
        <v>39108</v>
      </c>
      <c r="F8" s="5">
        <v>25</v>
      </c>
      <c r="G8" s="7">
        <f t="shared" si="0"/>
        <v>22.058823529411764</v>
      </c>
      <c r="H8" s="6">
        <v>4.5</v>
      </c>
      <c r="I8" s="7">
        <f t="shared" si="1"/>
        <v>15</v>
      </c>
      <c r="J8" s="21">
        <v>49.59</v>
      </c>
      <c r="K8" s="7">
        <f t="shared" si="2"/>
        <v>34.886065739060292</v>
      </c>
      <c r="L8" s="14">
        <f t="shared" si="3"/>
        <v>71.944889268472053</v>
      </c>
      <c r="M8" s="8"/>
    </row>
    <row r="9" spans="1:15" ht="15.75" customHeight="1" x14ac:dyDescent="0.2">
      <c r="A9" s="1">
        <v>5</v>
      </c>
      <c r="B9" s="11">
        <v>36</v>
      </c>
      <c r="C9" s="11">
        <v>8</v>
      </c>
      <c r="D9" s="11" t="s">
        <v>14</v>
      </c>
      <c r="E9" s="10">
        <v>39461</v>
      </c>
      <c r="F9" s="5">
        <v>18</v>
      </c>
      <c r="G9" s="7">
        <f t="shared" si="0"/>
        <v>15.882352941176471</v>
      </c>
      <c r="H9" s="6">
        <v>7.6</v>
      </c>
      <c r="I9" s="7">
        <f t="shared" si="1"/>
        <v>25.333333333333332</v>
      </c>
      <c r="J9" s="21">
        <v>57.55</v>
      </c>
      <c r="K9" s="7">
        <f t="shared" si="2"/>
        <v>30.060816681146829</v>
      </c>
      <c r="L9" s="14">
        <f t="shared" si="3"/>
        <v>71.276502955656639</v>
      </c>
      <c r="M9" s="8"/>
    </row>
    <row r="10" spans="1:15" ht="15.75" customHeight="1" x14ac:dyDescent="0.2">
      <c r="A10" s="1">
        <v>6</v>
      </c>
      <c r="B10" s="11">
        <v>48</v>
      </c>
      <c r="C10" s="11">
        <v>7</v>
      </c>
      <c r="D10" s="11" t="s">
        <v>26</v>
      </c>
      <c r="E10" s="10">
        <v>39856</v>
      </c>
      <c r="F10" s="5">
        <v>14</v>
      </c>
      <c r="G10" s="7">
        <f t="shared" si="0"/>
        <v>12.352941176470589</v>
      </c>
      <c r="H10" s="6">
        <v>8.5</v>
      </c>
      <c r="I10" s="7">
        <f t="shared" si="1"/>
        <v>28.333333333333332</v>
      </c>
      <c r="J10" s="21">
        <v>58.31</v>
      </c>
      <c r="K10" s="7">
        <f t="shared" si="2"/>
        <v>29.669010461327385</v>
      </c>
      <c r="L10" s="14">
        <f t="shared" si="3"/>
        <v>70.355284971131312</v>
      </c>
      <c r="M10" s="8"/>
    </row>
    <row r="11" spans="1:15" ht="15.75" customHeight="1" x14ac:dyDescent="0.2">
      <c r="A11" s="1">
        <v>7</v>
      </c>
      <c r="B11" s="11">
        <v>46</v>
      </c>
      <c r="C11" s="11">
        <v>8</v>
      </c>
      <c r="D11" s="11" t="s">
        <v>13</v>
      </c>
      <c r="E11" s="10">
        <v>39384</v>
      </c>
      <c r="F11" s="5">
        <v>16</v>
      </c>
      <c r="G11" s="7">
        <f t="shared" si="0"/>
        <v>14.117647058823529</v>
      </c>
      <c r="H11" s="6">
        <v>6.3</v>
      </c>
      <c r="I11" s="7">
        <f t="shared" si="1"/>
        <v>21</v>
      </c>
      <c r="J11" s="21">
        <v>49.41</v>
      </c>
      <c r="K11" s="7">
        <f t="shared" si="2"/>
        <v>35.013155231734466</v>
      </c>
      <c r="L11" s="14">
        <f t="shared" si="3"/>
        <v>70.130802290557995</v>
      </c>
      <c r="M11" s="8"/>
    </row>
    <row r="12" spans="1:15" ht="15.75" customHeight="1" x14ac:dyDescent="0.2">
      <c r="A12" s="1">
        <v>8</v>
      </c>
      <c r="B12" s="11">
        <v>24</v>
      </c>
      <c r="C12" s="11">
        <v>8</v>
      </c>
      <c r="D12" s="11" t="s">
        <v>29</v>
      </c>
      <c r="E12" s="10">
        <v>38995</v>
      </c>
      <c r="F12" s="5">
        <v>17</v>
      </c>
      <c r="G12" s="7">
        <f t="shared" si="0"/>
        <v>15</v>
      </c>
      <c r="H12" s="6">
        <v>6.2</v>
      </c>
      <c r="I12" s="7">
        <f t="shared" si="1"/>
        <v>20.666666666666668</v>
      </c>
      <c r="J12" s="6">
        <v>50.5</v>
      </c>
      <c r="K12" s="7">
        <f t="shared" si="2"/>
        <v>34.257425742574256</v>
      </c>
      <c r="L12" s="14">
        <f t="shared" si="3"/>
        <v>69.924092409240927</v>
      </c>
      <c r="M12" s="8"/>
    </row>
    <row r="13" spans="1:15" ht="15.75" customHeight="1" x14ac:dyDescent="0.2">
      <c r="A13" s="1">
        <v>9</v>
      </c>
      <c r="B13" s="11">
        <v>13</v>
      </c>
      <c r="C13" s="11">
        <v>7</v>
      </c>
      <c r="D13" s="11" t="s">
        <v>18</v>
      </c>
      <c r="E13" s="10">
        <v>39349</v>
      </c>
      <c r="F13" s="5">
        <v>11.5</v>
      </c>
      <c r="G13" s="7">
        <f t="shared" si="0"/>
        <v>10.147058823529411</v>
      </c>
      <c r="H13" s="6">
        <v>8.9</v>
      </c>
      <c r="I13" s="7">
        <f t="shared" si="1"/>
        <v>29.666666666666668</v>
      </c>
      <c r="J13" s="6">
        <v>64.150000000000006</v>
      </c>
      <c r="K13" s="7">
        <f t="shared" si="2"/>
        <v>26.9680436477007</v>
      </c>
      <c r="L13" s="14">
        <f t="shared" si="3"/>
        <v>66.781769137896774</v>
      </c>
      <c r="M13" s="8"/>
    </row>
    <row r="14" spans="1:15" ht="15.75" customHeight="1" x14ac:dyDescent="0.2">
      <c r="A14" s="1">
        <v>10</v>
      </c>
      <c r="B14" s="11">
        <v>25</v>
      </c>
      <c r="C14" s="11">
        <v>7</v>
      </c>
      <c r="D14" s="11" t="s">
        <v>145</v>
      </c>
      <c r="E14" s="10">
        <v>39606</v>
      </c>
      <c r="F14" s="5">
        <v>19.5</v>
      </c>
      <c r="G14" s="7">
        <f t="shared" si="0"/>
        <v>17.205882352941178</v>
      </c>
      <c r="H14" s="6">
        <v>4.5999999999999996</v>
      </c>
      <c r="I14" s="7">
        <f t="shared" si="1"/>
        <v>15.333333333333334</v>
      </c>
      <c r="J14" s="6">
        <v>53.2</v>
      </c>
      <c r="K14" s="7">
        <f t="shared" si="2"/>
        <v>32.518796992481199</v>
      </c>
      <c r="L14" s="14">
        <f t="shared" si="3"/>
        <v>65.058012678755716</v>
      </c>
      <c r="M14" s="8"/>
    </row>
    <row r="15" spans="1:15" ht="15.75" customHeight="1" x14ac:dyDescent="0.2">
      <c r="A15" s="1">
        <v>11</v>
      </c>
      <c r="B15" s="11">
        <v>25</v>
      </c>
      <c r="C15" s="11">
        <v>7</v>
      </c>
      <c r="D15" s="11" t="s">
        <v>21</v>
      </c>
      <c r="E15" s="10">
        <v>39675</v>
      </c>
      <c r="F15" s="5">
        <v>16</v>
      </c>
      <c r="G15" s="7">
        <f t="shared" si="0"/>
        <v>14.117647058823529</v>
      </c>
      <c r="H15" s="6">
        <v>3</v>
      </c>
      <c r="I15" s="7">
        <f t="shared" si="1"/>
        <v>10</v>
      </c>
      <c r="J15" s="6">
        <v>46.69</v>
      </c>
      <c r="K15" s="7">
        <f t="shared" si="2"/>
        <v>37.052902120368387</v>
      </c>
      <c r="L15" s="14">
        <f t="shared" si="3"/>
        <v>61.170549179191916</v>
      </c>
      <c r="M15" s="1"/>
    </row>
    <row r="16" spans="1:15" ht="15.75" customHeight="1" x14ac:dyDescent="0.2">
      <c r="A16" s="1">
        <v>12</v>
      </c>
      <c r="B16" s="11">
        <v>30</v>
      </c>
      <c r="C16" s="11">
        <v>8</v>
      </c>
      <c r="D16" s="11" t="s">
        <v>144</v>
      </c>
      <c r="E16" s="10">
        <v>39349</v>
      </c>
      <c r="F16" s="5">
        <v>16</v>
      </c>
      <c r="G16" s="7">
        <f t="shared" si="0"/>
        <v>14.117647058823529</v>
      </c>
      <c r="H16" s="6">
        <v>5.0999999999999996</v>
      </c>
      <c r="I16" s="7">
        <f t="shared" si="1"/>
        <v>17</v>
      </c>
      <c r="J16" s="21">
        <v>58.69</v>
      </c>
      <c r="K16" s="7">
        <f t="shared" si="2"/>
        <v>29.476912591582895</v>
      </c>
      <c r="L16" s="14">
        <f t="shared" si="3"/>
        <v>60.594559650406424</v>
      </c>
      <c r="M16" s="1"/>
    </row>
    <row r="17" spans="1:13" ht="15.75" customHeight="1" x14ac:dyDescent="0.2">
      <c r="A17" s="1">
        <v>13</v>
      </c>
      <c r="B17" s="11">
        <v>29</v>
      </c>
      <c r="C17" s="11">
        <v>8</v>
      </c>
      <c r="D17" s="11" t="s">
        <v>12</v>
      </c>
      <c r="E17" s="10">
        <v>39344</v>
      </c>
      <c r="F17" s="5">
        <v>11.5</v>
      </c>
      <c r="G17" s="7">
        <f t="shared" si="0"/>
        <v>10.147058823529411</v>
      </c>
      <c r="H17" s="6">
        <v>4</v>
      </c>
      <c r="I17" s="7">
        <f t="shared" si="1"/>
        <v>13.333333333333334</v>
      </c>
      <c r="J17" s="21">
        <v>51.75</v>
      </c>
      <c r="K17" s="7">
        <f t="shared" si="2"/>
        <v>33.429951690821255</v>
      </c>
      <c r="L17" s="14">
        <f t="shared" si="3"/>
        <v>56.910343847684004</v>
      </c>
      <c r="M17" s="1"/>
    </row>
    <row r="18" spans="1:13" ht="15.75" customHeight="1" x14ac:dyDescent="0.2">
      <c r="A18" s="1">
        <v>14</v>
      </c>
      <c r="B18" s="11">
        <v>46</v>
      </c>
      <c r="C18" s="11">
        <v>7</v>
      </c>
      <c r="D18" s="11" t="s">
        <v>25</v>
      </c>
      <c r="E18" s="10">
        <v>39625</v>
      </c>
      <c r="F18" s="5">
        <v>18</v>
      </c>
      <c r="G18" s="7">
        <f t="shared" si="0"/>
        <v>15.882352941176471</v>
      </c>
      <c r="H18" s="6">
        <v>3</v>
      </c>
      <c r="I18" s="7">
        <f t="shared" si="1"/>
        <v>10</v>
      </c>
      <c r="J18" s="21">
        <v>57.07</v>
      </c>
      <c r="K18" s="7">
        <f t="shared" si="2"/>
        <v>30.313649903627123</v>
      </c>
      <c r="L18" s="14">
        <f t="shared" si="3"/>
        <v>56.196002844803594</v>
      </c>
      <c r="M18" s="1"/>
    </row>
    <row r="19" spans="1:13" ht="15.75" customHeight="1" x14ac:dyDescent="0.2">
      <c r="A19" s="1">
        <v>15</v>
      </c>
      <c r="B19" s="11">
        <v>26</v>
      </c>
      <c r="C19" s="11">
        <v>7</v>
      </c>
      <c r="D19" s="17" t="s">
        <v>22</v>
      </c>
      <c r="E19" s="10">
        <v>39744</v>
      </c>
      <c r="F19" s="5">
        <v>10</v>
      </c>
      <c r="G19" s="7">
        <f t="shared" si="0"/>
        <v>8.8235294117647065</v>
      </c>
      <c r="H19" s="6">
        <v>3.9</v>
      </c>
      <c r="I19" s="7">
        <f t="shared" si="1"/>
        <v>13</v>
      </c>
      <c r="J19" s="6">
        <v>64.56</v>
      </c>
      <c r="K19" s="7">
        <f t="shared" si="2"/>
        <v>26.796778190830235</v>
      </c>
      <c r="L19" s="14">
        <f t="shared" si="3"/>
        <v>48.620307602594949</v>
      </c>
      <c r="M19" s="1"/>
    </row>
    <row r="20" spans="1:13" ht="15.75" customHeight="1" x14ac:dyDescent="0.2">
      <c r="A20" s="1">
        <v>16</v>
      </c>
      <c r="B20" s="11">
        <v>3</v>
      </c>
      <c r="C20" s="11">
        <v>7</v>
      </c>
      <c r="D20" s="11" t="s">
        <v>15</v>
      </c>
      <c r="E20" s="10">
        <v>39570</v>
      </c>
      <c r="F20" s="5">
        <v>11</v>
      </c>
      <c r="G20" s="7">
        <f t="shared" si="0"/>
        <v>9.7058823529411757</v>
      </c>
      <c r="H20" s="6">
        <v>4.2</v>
      </c>
      <c r="I20" s="7">
        <f t="shared" si="1"/>
        <v>14</v>
      </c>
      <c r="J20" s="6">
        <v>71.47</v>
      </c>
      <c r="K20" s="7">
        <f t="shared" si="2"/>
        <v>24.205960542885126</v>
      </c>
      <c r="L20" s="14">
        <f t="shared" si="3"/>
        <v>47.911842895826297</v>
      </c>
      <c r="M20" s="1"/>
    </row>
    <row r="21" spans="1:13" ht="15.75" customHeight="1" x14ac:dyDescent="0.2">
      <c r="A21" s="1">
        <v>17</v>
      </c>
      <c r="B21" s="11">
        <v>50</v>
      </c>
      <c r="C21" s="11">
        <v>8</v>
      </c>
      <c r="D21" s="11" t="s">
        <v>31</v>
      </c>
      <c r="E21" s="10">
        <v>39345</v>
      </c>
      <c r="F21" s="5">
        <v>8</v>
      </c>
      <c r="G21" s="7">
        <f t="shared" si="0"/>
        <v>7.0588235294117645</v>
      </c>
      <c r="H21" s="6">
        <v>4.0999999999999996</v>
      </c>
      <c r="I21" s="7">
        <f t="shared" si="1"/>
        <v>13.666666666666664</v>
      </c>
      <c r="J21" s="21">
        <v>72.09</v>
      </c>
      <c r="K21" s="7">
        <f t="shared" si="2"/>
        <v>23.997780552087669</v>
      </c>
      <c r="L21" s="14">
        <f t="shared" si="3"/>
        <v>44.723270748166101</v>
      </c>
      <c r="M21" s="1"/>
    </row>
    <row r="22" spans="1:13" ht="15.75" customHeight="1" x14ac:dyDescent="0.2">
      <c r="A22" s="1">
        <v>18</v>
      </c>
      <c r="B22" s="11">
        <v>50</v>
      </c>
      <c r="C22" s="11">
        <v>8</v>
      </c>
      <c r="D22" s="11" t="s">
        <v>32</v>
      </c>
      <c r="E22" s="10">
        <v>39308</v>
      </c>
      <c r="F22" s="5">
        <v>8</v>
      </c>
      <c r="G22" s="7">
        <f t="shared" si="0"/>
        <v>7.0588235294117645</v>
      </c>
      <c r="H22" s="6">
        <v>3.3</v>
      </c>
      <c r="I22" s="7">
        <f t="shared" si="1"/>
        <v>11</v>
      </c>
      <c r="J22" s="21">
        <v>72.53</v>
      </c>
      <c r="K22" s="7">
        <f t="shared" si="2"/>
        <v>23.852199090031711</v>
      </c>
      <c r="L22" s="14">
        <f t="shared" si="3"/>
        <v>41.911022619443472</v>
      </c>
      <c r="M22" s="1"/>
    </row>
    <row r="23" spans="1:13" ht="15.75" customHeight="1" x14ac:dyDescent="0.2">
      <c r="A23" s="1">
        <v>19</v>
      </c>
      <c r="B23" s="18" t="s">
        <v>27</v>
      </c>
      <c r="C23" s="11">
        <v>7</v>
      </c>
      <c r="D23" s="11" t="s">
        <v>28</v>
      </c>
      <c r="E23" s="10">
        <v>39803</v>
      </c>
      <c r="F23" s="5">
        <v>11</v>
      </c>
      <c r="G23" s="7">
        <f t="shared" si="0"/>
        <v>9.7058823529411757</v>
      </c>
      <c r="H23" s="6">
        <v>1</v>
      </c>
      <c r="I23" s="7">
        <f t="shared" si="1"/>
        <v>3.3333333333333335</v>
      </c>
      <c r="J23" s="21">
        <v>72</v>
      </c>
      <c r="K23" s="7">
        <f t="shared" si="2"/>
        <v>24.027777777777779</v>
      </c>
      <c r="L23" s="14">
        <f t="shared" si="3"/>
        <v>37.066993464052288</v>
      </c>
      <c r="M23" s="1"/>
    </row>
    <row r="24" spans="1:13" ht="15.75" customHeight="1" x14ac:dyDescent="0.2">
      <c r="A24" s="1">
        <v>20</v>
      </c>
      <c r="B24" s="11">
        <v>22</v>
      </c>
      <c r="C24" s="11">
        <v>7</v>
      </c>
      <c r="D24" s="11" t="s">
        <v>20</v>
      </c>
      <c r="E24" s="10">
        <v>39434</v>
      </c>
      <c r="F24" s="5">
        <v>19</v>
      </c>
      <c r="G24" s="7">
        <f t="shared" si="0"/>
        <v>16.764705882352942</v>
      </c>
      <c r="H24" s="6">
        <v>3.2</v>
      </c>
      <c r="I24" s="7">
        <f t="shared" si="1"/>
        <v>10.666666666666666</v>
      </c>
      <c r="J24" s="6"/>
      <c r="K24" s="7"/>
      <c r="L24" s="14">
        <f t="shared" si="3"/>
        <v>27.431372549019606</v>
      </c>
      <c r="M24" s="1"/>
    </row>
    <row r="25" spans="1:13" ht="15.75" customHeight="1" x14ac:dyDescent="0.2">
      <c r="A25" s="1">
        <v>21</v>
      </c>
      <c r="B25" s="11">
        <v>28</v>
      </c>
      <c r="C25" s="11">
        <v>7</v>
      </c>
      <c r="D25" s="11" t="s">
        <v>24</v>
      </c>
      <c r="E25" s="10">
        <v>39460</v>
      </c>
      <c r="F25" s="5">
        <v>11</v>
      </c>
      <c r="G25" s="7">
        <f t="shared" si="0"/>
        <v>9.7058823529411757</v>
      </c>
      <c r="H25" s="6"/>
      <c r="I25" s="7">
        <f t="shared" si="1"/>
        <v>0</v>
      </c>
      <c r="J25" s="21"/>
      <c r="K25" s="7"/>
      <c r="L25" s="14">
        <f t="shared" si="3"/>
        <v>9.7058823529411757</v>
      </c>
      <c r="M25" s="1"/>
    </row>
    <row r="26" spans="1:13" x14ac:dyDescent="0.2">
      <c r="C26" s="3"/>
    </row>
    <row r="27" spans="1:13" x14ac:dyDescent="0.2">
      <c r="C27" s="3"/>
    </row>
    <row r="28" spans="1:13" x14ac:dyDescent="0.2">
      <c r="C28" s="3"/>
    </row>
    <row r="29" spans="1:13" x14ac:dyDescent="0.2">
      <c r="C29" s="3"/>
    </row>
    <row r="30" spans="1:13" x14ac:dyDescent="0.2">
      <c r="C30" s="3"/>
    </row>
    <row r="31" spans="1:13" x14ac:dyDescent="0.2">
      <c r="C31" s="3"/>
    </row>
    <row r="32" spans="1:1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</sheetData>
  <sortState ref="B5:M25">
    <sortCondition descending="1" ref="L5"/>
  </sortState>
  <mergeCells count="11">
    <mergeCell ref="A1:M2"/>
    <mergeCell ref="M3:M4"/>
    <mergeCell ref="F3:G3"/>
    <mergeCell ref="H3:I3"/>
    <mergeCell ref="J3:K3"/>
    <mergeCell ref="L3:L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2"/>
  <sheetViews>
    <sheetView zoomScale="80" zoomScaleNormal="80" workbookViewId="0">
      <pane ySplit="4" topLeftCell="A5" activePane="bottomLeft" state="frozen"/>
      <selection activeCell="B1" sqref="B1"/>
      <selection pane="bottomLeft" activeCell="B9" sqref="B9"/>
    </sheetView>
  </sheetViews>
  <sheetFormatPr defaultRowHeight="12.75" x14ac:dyDescent="0.2"/>
  <cols>
    <col min="1" max="1" width="12" customWidth="1"/>
    <col min="2" max="2" width="7.42578125" customWidth="1"/>
    <col min="3" max="3" width="9.7109375" style="2" customWidth="1"/>
    <col min="4" max="4" width="38.7109375" bestFit="1" customWidth="1"/>
    <col min="5" max="5" width="11.7109375" style="26" customWidth="1"/>
    <col min="6" max="6" width="9.85546875" customWidth="1"/>
    <col min="7" max="7" width="7.7109375" customWidth="1"/>
    <col min="8" max="8" width="9.85546875" customWidth="1"/>
    <col min="9" max="9" width="9.7109375" customWidth="1"/>
    <col min="10" max="10" width="11" customWidth="1"/>
    <col min="11" max="11" width="8.7109375" bestFit="1" customWidth="1"/>
    <col min="12" max="12" width="9.28515625" bestFit="1" customWidth="1"/>
    <col min="13" max="13" width="14.85546875" style="13" customWidth="1"/>
    <col min="14" max="14" width="9.140625" style="13"/>
  </cols>
  <sheetData>
    <row r="1" spans="1:15" x14ac:dyDescent="0.2">
      <c r="A1" s="31" t="s">
        <v>153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3" t="s">
        <v>7</v>
      </c>
      <c r="O1" t="s">
        <v>8</v>
      </c>
    </row>
    <row r="2" spans="1:15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3">
        <f>MAX(H5:H73)</f>
        <v>9.6999999999999993</v>
      </c>
      <c r="O2">
        <f>MIN(J5:J73)</f>
        <v>34.97</v>
      </c>
    </row>
    <row r="3" spans="1:15" ht="64.5" customHeight="1" x14ac:dyDescent="0.2">
      <c r="A3" s="33" t="s">
        <v>9</v>
      </c>
      <c r="B3" s="30" t="s">
        <v>149</v>
      </c>
      <c r="C3" s="36" t="s">
        <v>5</v>
      </c>
      <c r="D3" s="30" t="s">
        <v>0</v>
      </c>
      <c r="E3" s="40" t="s">
        <v>6</v>
      </c>
      <c r="F3" s="27" t="s">
        <v>141</v>
      </c>
      <c r="G3" s="27"/>
      <c r="H3" s="27" t="s">
        <v>142</v>
      </c>
      <c r="I3" s="27"/>
      <c r="J3" s="27" t="s">
        <v>143</v>
      </c>
      <c r="K3" s="27"/>
      <c r="L3" s="28" t="s">
        <v>2</v>
      </c>
      <c r="M3" s="27" t="s">
        <v>3</v>
      </c>
    </row>
    <row r="4" spans="1:15" ht="29.25" customHeight="1" x14ac:dyDescent="0.2">
      <c r="A4" s="34"/>
      <c r="B4" s="35"/>
      <c r="C4" s="37"/>
      <c r="D4" s="35"/>
      <c r="E4" s="41"/>
      <c r="F4" s="15" t="s">
        <v>1</v>
      </c>
      <c r="G4" s="16" t="s">
        <v>4</v>
      </c>
      <c r="H4" s="15" t="s">
        <v>1</v>
      </c>
      <c r="I4" s="16" t="s">
        <v>4</v>
      </c>
      <c r="J4" s="15" t="s">
        <v>1</v>
      </c>
      <c r="K4" s="16" t="s">
        <v>4</v>
      </c>
      <c r="L4" s="29"/>
      <c r="M4" s="30"/>
    </row>
    <row r="5" spans="1:15" ht="15.75" customHeight="1" x14ac:dyDescent="0.2">
      <c r="A5" s="1">
        <v>1</v>
      </c>
      <c r="B5" s="19">
        <v>4</v>
      </c>
      <c r="C5" s="19">
        <v>9</v>
      </c>
      <c r="D5" s="19" t="s">
        <v>131</v>
      </c>
      <c r="E5" s="25">
        <v>39079</v>
      </c>
      <c r="F5" s="20">
        <v>33</v>
      </c>
      <c r="G5" s="7">
        <f t="shared" ref="G5:G37" si="0">30*F5/58</f>
        <v>17.068965517241381</v>
      </c>
      <c r="H5" s="23">
        <v>9.6999999999999993</v>
      </c>
      <c r="I5" s="7">
        <f t="shared" ref="I5:I37" si="1">30*H5/$N$2</f>
        <v>30.000000000000004</v>
      </c>
      <c r="J5" s="23">
        <v>36.15</v>
      </c>
      <c r="K5" s="7">
        <f t="shared" ref="K5:K32" si="2">40*$O$2/J5</f>
        <v>38.694329183955738</v>
      </c>
      <c r="L5" s="14">
        <f t="shared" ref="L5:L37" si="3">K5+I5+G5</f>
        <v>85.763294701197125</v>
      </c>
      <c r="M5" s="8" t="s">
        <v>10</v>
      </c>
    </row>
    <row r="6" spans="1:15" ht="15.75" customHeight="1" x14ac:dyDescent="0.2">
      <c r="A6" s="1">
        <v>2</v>
      </c>
      <c r="B6" s="19">
        <v>51</v>
      </c>
      <c r="C6" s="19">
        <v>11</v>
      </c>
      <c r="D6" s="19" t="s">
        <v>118</v>
      </c>
      <c r="E6" s="25">
        <v>38364</v>
      </c>
      <c r="F6" s="20">
        <v>30.5</v>
      </c>
      <c r="G6" s="7">
        <f t="shared" si="0"/>
        <v>15.775862068965518</v>
      </c>
      <c r="H6" s="23">
        <v>7.7</v>
      </c>
      <c r="I6" s="7">
        <f t="shared" si="1"/>
        <v>23.814432989690722</v>
      </c>
      <c r="J6" s="24">
        <v>36.19</v>
      </c>
      <c r="K6" s="7">
        <f t="shared" si="2"/>
        <v>38.651561204752696</v>
      </c>
      <c r="L6" s="14">
        <f t="shared" si="3"/>
        <v>78.241856263408934</v>
      </c>
      <c r="M6" s="8" t="s">
        <v>11</v>
      </c>
    </row>
    <row r="7" spans="1:15" ht="15.75" customHeight="1" x14ac:dyDescent="0.2">
      <c r="A7" s="1">
        <v>3</v>
      </c>
      <c r="B7" s="19">
        <v>6</v>
      </c>
      <c r="C7" s="19">
        <v>11</v>
      </c>
      <c r="D7" s="19" t="s">
        <v>111</v>
      </c>
      <c r="E7" s="25">
        <v>38011</v>
      </c>
      <c r="F7" s="20">
        <v>36</v>
      </c>
      <c r="G7" s="7">
        <f t="shared" si="0"/>
        <v>18.620689655172413</v>
      </c>
      <c r="H7" s="23">
        <v>8.8000000000000007</v>
      </c>
      <c r="I7" s="7">
        <f t="shared" si="1"/>
        <v>27.216494845360828</v>
      </c>
      <c r="J7" s="23">
        <v>48.84</v>
      </c>
      <c r="K7" s="7">
        <f t="shared" si="2"/>
        <v>28.640458640458636</v>
      </c>
      <c r="L7" s="14">
        <f t="shared" si="3"/>
        <v>74.477643140991873</v>
      </c>
      <c r="M7" s="8" t="s">
        <v>11</v>
      </c>
    </row>
    <row r="8" spans="1:15" ht="15.75" customHeight="1" x14ac:dyDescent="0.2">
      <c r="A8" s="1">
        <v>4</v>
      </c>
      <c r="B8" s="19">
        <v>18</v>
      </c>
      <c r="C8" s="19">
        <v>11</v>
      </c>
      <c r="D8" s="19" t="s">
        <v>113</v>
      </c>
      <c r="E8" s="25">
        <v>38139</v>
      </c>
      <c r="F8" s="20">
        <v>30.5</v>
      </c>
      <c r="G8" s="7">
        <f t="shared" si="0"/>
        <v>15.775862068965518</v>
      </c>
      <c r="H8" s="23">
        <v>9.4</v>
      </c>
      <c r="I8" s="7">
        <f t="shared" si="1"/>
        <v>29.072164948453612</v>
      </c>
      <c r="J8" s="24">
        <v>50.06</v>
      </c>
      <c r="K8" s="7">
        <f t="shared" si="2"/>
        <v>27.942469037155412</v>
      </c>
      <c r="L8" s="14">
        <f t="shared" si="3"/>
        <v>72.790496054574547</v>
      </c>
      <c r="M8" s="8" t="s">
        <v>11</v>
      </c>
    </row>
    <row r="9" spans="1:15" ht="15.75" customHeight="1" x14ac:dyDescent="0.2">
      <c r="A9" s="1">
        <v>5</v>
      </c>
      <c r="B9" s="19">
        <v>51</v>
      </c>
      <c r="C9" s="19">
        <v>10</v>
      </c>
      <c r="D9" s="19" t="s">
        <v>128</v>
      </c>
      <c r="E9" s="25">
        <v>38738</v>
      </c>
      <c r="F9" s="20">
        <v>22</v>
      </c>
      <c r="G9" s="7">
        <f t="shared" si="0"/>
        <v>11.379310344827585</v>
      </c>
      <c r="H9" s="23">
        <v>6.5</v>
      </c>
      <c r="I9" s="7">
        <f t="shared" si="1"/>
        <v>20.103092783505158</v>
      </c>
      <c r="J9" s="24">
        <v>34.97</v>
      </c>
      <c r="K9" s="7">
        <f t="shared" si="2"/>
        <v>40</v>
      </c>
      <c r="L9" s="14">
        <f t="shared" si="3"/>
        <v>71.482403128332749</v>
      </c>
      <c r="M9" s="8" t="s">
        <v>11</v>
      </c>
    </row>
    <row r="10" spans="1:15" ht="15.75" customHeight="1" x14ac:dyDescent="0.2">
      <c r="A10" s="1">
        <v>6</v>
      </c>
      <c r="B10" s="19">
        <v>13</v>
      </c>
      <c r="C10" s="19">
        <v>10</v>
      </c>
      <c r="D10" s="19" t="s">
        <v>122</v>
      </c>
      <c r="E10" s="25">
        <v>38659</v>
      </c>
      <c r="F10" s="20">
        <v>25</v>
      </c>
      <c r="G10" s="7">
        <f t="shared" si="0"/>
        <v>12.931034482758621</v>
      </c>
      <c r="H10" s="23">
        <v>9.5</v>
      </c>
      <c r="I10" s="7">
        <f t="shared" si="1"/>
        <v>29.381443298969074</v>
      </c>
      <c r="J10" s="23">
        <v>48.29</v>
      </c>
      <c r="K10" s="7">
        <f t="shared" si="2"/>
        <v>28.966659763926277</v>
      </c>
      <c r="L10" s="14">
        <f t="shared" si="3"/>
        <v>71.279137545653967</v>
      </c>
      <c r="M10" s="8"/>
    </row>
    <row r="11" spans="1:15" ht="15.75" customHeight="1" x14ac:dyDescent="0.2">
      <c r="A11" s="1">
        <v>7</v>
      </c>
      <c r="B11" s="19">
        <v>24</v>
      </c>
      <c r="C11" s="19">
        <v>10</v>
      </c>
      <c r="D11" s="19" t="s">
        <v>123</v>
      </c>
      <c r="E11" s="25">
        <v>38629</v>
      </c>
      <c r="F11" s="20">
        <v>18</v>
      </c>
      <c r="G11" s="7">
        <f t="shared" si="0"/>
        <v>9.3103448275862064</v>
      </c>
      <c r="H11" s="23">
        <v>6.7</v>
      </c>
      <c r="I11" s="7">
        <f t="shared" si="1"/>
        <v>20.721649484536083</v>
      </c>
      <c r="J11" s="24">
        <v>35.1</v>
      </c>
      <c r="K11" s="7">
        <f t="shared" si="2"/>
        <v>39.851851851851848</v>
      </c>
      <c r="L11" s="14">
        <f t="shared" si="3"/>
        <v>69.883846163974141</v>
      </c>
      <c r="M11" s="8"/>
    </row>
    <row r="12" spans="1:15" ht="15.75" customHeight="1" x14ac:dyDescent="0.2">
      <c r="A12" s="1">
        <v>8</v>
      </c>
      <c r="B12" s="19">
        <v>49</v>
      </c>
      <c r="C12" s="19">
        <v>10</v>
      </c>
      <c r="D12" s="19" t="s">
        <v>125</v>
      </c>
      <c r="E12" s="25">
        <v>38372</v>
      </c>
      <c r="F12" s="20">
        <v>40</v>
      </c>
      <c r="G12" s="7">
        <f t="shared" si="0"/>
        <v>20.689655172413794</v>
      </c>
      <c r="H12" s="23">
        <v>5.5</v>
      </c>
      <c r="I12" s="7">
        <f t="shared" si="1"/>
        <v>17.010309278350515</v>
      </c>
      <c r="J12" s="24">
        <v>43.85</v>
      </c>
      <c r="K12" s="7">
        <f t="shared" si="2"/>
        <v>31.89965792474344</v>
      </c>
      <c r="L12" s="14">
        <f t="shared" si="3"/>
        <v>69.599622375507749</v>
      </c>
      <c r="M12" s="8"/>
    </row>
    <row r="13" spans="1:15" ht="15.75" customHeight="1" x14ac:dyDescent="0.2">
      <c r="A13" s="1">
        <v>9</v>
      </c>
      <c r="B13" s="19">
        <v>2</v>
      </c>
      <c r="C13" s="19">
        <v>9</v>
      </c>
      <c r="D13" s="19" t="s">
        <v>129</v>
      </c>
      <c r="E13" s="25">
        <v>38894</v>
      </c>
      <c r="F13" s="20">
        <v>21</v>
      </c>
      <c r="G13" s="7">
        <f t="shared" si="0"/>
        <v>10.862068965517242</v>
      </c>
      <c r="H13" s="23">
        <v>9</v>
      </c>
      <c r="I13" s="7">
        <f t="shared" si="1"/>
        <v>27.835051546391753</v>
      </c>
      <c r="J13" s="23">
        <v>47.03</v>
      </c>
      <c r="K13" s="7">
        <f t="shared" si="2"/>
        <v>29.74271741441633</v>
      </c>
      <c r="L13" s="14">
        <f t="shared" si="3"/>
        <v>68.439837926325325</v>
      </c>
      <c r="M13" s="8"/>
    </row>
    <row r="14" spans="1:15" ht="15.75" customHeight="1" x14ac:dyDescent="0.2">
      <c r="A14" s="1">
        <v>10</v>
      </c>
      <c r="B14" s="19">
        <v>36</v>
      </c>
      <c r="C14" s="19">
        <v>9</v>
      </c>
      <c r="D14" s="19" t="s">
        <v>140</v>
      </c>
      <c r="E14" s="25">
        <v>38861</v>
      </c>
      <c r="F14" s="20">
        <v>34</v>
      </c>
      <c r="G14" s="7">
        <f t="shared" si="0"/>
        <v>17.586206896551722</v>
      </c>
      <c r="H14" s="23">
        <v>8.6999999999999993</v>
      </c>
      <c r="I14" s="7">
        <f t="shared" si="1"/>
        <v>26.907216494845361</v>
      </c>
      <c r="J14" s="24">
        <v>60.94</v>
      </c>
      <c r="K14" s="7">
        <f t="shared" si="2"/>
        <v>22.953724975385626</v>
      </c>
      <c r="L14" s="14">
        <f t="shared" si="3"/>
        <v>67.447148366782699</v>
      </c>
      <c r="M14" s="8"/>
    </row>
    <row r="15" spans="1:15" ht="15.75" customHeight="1" x14ac:dyDescent="0.2">
      <c r="A15" s="1">
        <v>11</v>
      </c>
      <c r="B15" s="19">
        <v>7</v>
      </c>
      <c r="C15" s="19">
        <v>9</v>
      </c>
      <c r="D15" s="19" t="s">
        <v>133</v>
      </c>
      <c r="E15" s="25">
        <v>38686</v>
      </c>
      <c r="F15" s="20">
        <v>31</v>
      </c>
      <c r="G15" s="7">
        <f t="shared" si="0"/>
        <v>16.03448275862069</v>
      </c>
      <c r="H15" s="23">
        <v>4.3</v>
      </c>
      <c r="I15" s="7">
        <f t="shared" si="1"/>
        <v>13.298969072164949</v>
      </c>
      <c r="J15" s="23">
        <v>36.81</v>
      </c>
      <c r="K15" s="7">
        <f t="shared" si="2"/>
        <v>38.000543330616679</v>
      </c>
      <c r="L15" s="14">
        <f t="shared" si="3"/>
        <v>67.333995161402328</v>
      </c>
      <c r="M15" s="8"/>
    </row>
    <row r="16" spans="1:15" ht="15.75" customHeight="1" x14ac:dyDescent="0.2">
      <c r="A16" s="1">
        <v>12</v>
      </c>
      <c r="B16" s="19">
        <v>18</v>
      </c>
      <c r="C16" s="19">
        <v>9</v>
      </c>
      <c r="D16" s="19" t="s">
        <v>138</v>
      </c>
      <c r="E16" s="25">
        <v>38820</v>
      </c>
      <c r="F16" s="20">
        <v>32</v>
      </c>
      <c r="G16" s="7">
        <f t="shared" si="0"/>
        <v>16.551724137931036</v>
      </c>
      <c r="H16" s="23">
        <v>8.5</v>
      </c>
      <c r="I16" s="7">
        <f t="shared" si="1"/>
        <v>26.288659793814436</v>
      </c>
      <c r="J16" s="24">
        <v>58.53</v>
      </c>
      <c r="K16" s="7">
        <f t="shared" si="2"/>
        <v>23.898855287886551</v>
      </c>
      <c r="L16" s="14">
        <f t="shared" si="3"/>
        <v>66.739239219632026</v>
      </c>
      <c r="M16" s="8"/>
    </row>
    <row r="17" spans="1:13" ht="15.75" customHeight="1" x14ac:dyDescent="0.2">
      <c r="A17" s="1">
        <v>13</v>
      </c>
      <c r="B17" s="19">
        <v>50</v>
      </c>
      <c r="C17" s="19">
        <v>10</v>
      </c>
      <c r="D17" s="19" t="s">
        <v>127</v>
      </c>
      <c r="E17" s="25">
        <v>38589</v>
      </c>
      <c r="F17" s="20">
        <v>29</v>
      </c>
      <c r="G17" s="7">
        <f t="shared" si="0"/>
        <v>15</v>
      </c>
      <c r="H17" s="23">
        <v>8.5</v>
      </c>
      <c r="I17" s="7">
        <f t="shared" si="1"/>
        <v>26.288659793814436</v>
      </c>
      <c r="J17" s="24">
        <v>55.5</v>
      </c>
      <c r="K17" s="7">
        <f t="shared" si="2"/>
        <v>25.203603603603604</v>
      </c>
      <c r="L17" s="14">
        <f t="shared" si="3"/>
        <v>66.492263397418043</v>
      </c>
      <c r="M17" s="8"/>
    </row>
    <row r="18" spans="1:13" ht="15.75" customHeight="1" x14ac:dyDescent="0.2">
      <c r="A18" s="1">
        <v>14</v>
      </c>
      <c r="B18" s="19">
        <v>5</v>
      </c>
      <c r="C18" s="19">
        <v>9</v>
      </c>
      <c r="D18" s="19" t="s">
        <v>132</v>
      </c>
      <c r="E18" s="25">
        <v>38743</v>
      </c>
      <c r="F18" s="20">
        <v>29</v>
      </c>
      <c r="G18" s="7">
        <f t="shared" si="0"/>
        <v>15</v>
      </c>
      <c r="H18" s="23">
        <v>6.2</v>
      </c>
      <c r="I18" s="7">
        <f t="shared" si="1"/>
        <v>19.175257731958766</v>
      </c>
      <c r="J18" s="23">
        <v>43.29</v>
      </c>
      <c r="K18" s="7">
        <f t="shared" si="2"/>
        <v>32.312312312312315</v>
      </c>
      <c r="L18" s="14">
        <f t="shared" si="3"/>
        <v>66.487570044271081</v>
      </c>
      <c r="M18" s="1"/>
    </row>
    <row r="19" spans="1:13" ht="15.75" customHeight="1" x14ac:dyDescent="0.2">
      <c r="A19" s="1">
        <v>15</v>
      </c>
      <c r="B19" s="19">
        <v>16</v>
      </c>
      <c r="C19" s="19">
        <v>9</v>
      </c>
      <c r="D19" s="19" t="s">
        <v>136</v>
      </c>
      <c r="E19" s="25">
        <v>39052</v>
      </c>
      <c r="F19" s="20">
        <v>33</v>
      </c>
      <c r="G19" s="7">
        <f t="shared" si="0"/>
        <v>17.068965517241381</v>
      </c>
      <c r="H19" s="23">
        <v>6</v>
      </c>
      <c r="I19" s="7">
        <f t="shared" si="1"/>
        <v>18.556701030927837</v>
      </c>
      <c r="J19" s="24">
        <v>46.78</v>
      </c>
      <c r="K19" s="7">
        <f t="shared" si="2"/>
        <v>29.901667379221887</v>
      </c>
      <c r="L19" s="14">
        <f t="shared" si="3"/>
        <v>65.527333927391112</v>
      </c>
      <c r="M19" s="1"/>
    </row>
    <row r="20" spans="1:13" ht="15.75" customHeight="1" x14ac:dyDescent="0.2">
      <c r="A20" s="1">
        <v>16</v>
      </c>
      <c r="B20" s="19">
        <v>4</v>
      </c>
      <c r="C20" s="19">
        <v>9</v>
      </c>
      <c r="D20" s="19" t="s">
        <v>130</v>
      </c>
      <c r="E20" s="25">
        <v>39023</v>
      </c>
      <c r="F20" s="20">
        <v>31</v>
      </c>
      <c r="G20" s="7">
        <f t="shared" si="0"/>
        <v>16.03448275862069</v>
      </c>
      <c r="H20" s="23">
        <v>8.1999999999999993</v>
      </c>
      <c r="I20" s="7">
        <f t="shared" si="1"/>
        <v>25.36082474226804</v>
      </c>
      <c r="J20" s="23">
        <v>62.68</v>
      </c>
      <c r="K20" s="7">
        <f t="shared" si="2"/>
        <v>22.316528398213144</v>
      </c>
      <c r="L20" s="14">
        <f t="shared" si="3"/>
        <v>63.711835899101878</v>
      </c>
      <c r="M20" s="1"/>
    </row>
    <row r="21" spans="1:13" ht="15.75" customHeight="1" x14ac:dyDescent="0.2">
      <c r="A21" s="1">
        <v>17</v>
      </c>
      <c r="B21" s="19">
        <v>10</v>
      </c>
      <c r="C21" s="19">
        <v>10</v>
      </c>
      <c r="D21" s="19" t="s">
        <v>121</v>
      </c>
      <c r="E21" s="25">
        <v>38539</v>
      </c>
      <c r="F21" s="20">
        <v>30</v>
      </c>
      <c r="G21" s="7">
        <f t="shared" si="0"/>
        <v>15.517241379310345</v>
      </c>
      <c r="H21" s="23">
        <v>6</v>
      </c>
      <c r="I21" s="7">
        <f t="shared" si="1"/>
        <v>18.556701030927837</v>
      </c>
      <c r="J21" s="23">
        <v>48.28</v>
      </c>
      <c r="K21" s="7">
        <f t="shared" si="2"/>
        <v>28.972659486329743</v>
      </c>
      <c r="L21" s="14">
        <f t="shared" si="3"/>
        <v>63.046601896567921</v>
      </c>
      <c r="M21" s="1"/>
    </row>
    <row r="22" spans="1:13" ht="15.75" customHeight="1" x14ac:dyDescent="0.2">
      <c r="A22" s="1">
        <v>18</v>
      </c>
      <c r="B22" s="19">
        <v>46</v>
      </c>
      <c r="C22" s="19">
        <v>11</v>
      </c>
      <c r="D22" s="19" t="s">
        <v>116</v>
      </c>
      <c r="E22" s="25">
        <v>38202</v>
      </c>
      <c r="F22" s="20">
        <v>32</v>
      </c>
      <c r="G22" s="7">
        <f t="shared" si="0"/>
        <v>16.551724137931036</v>
      </c>
      <c r="H22" s="23">
        <v>4.2</v>
      </c>
      <c r="I22" s="7">
        <f t="shared" si="1"/>
        <v>12.989690721649486</v>
      </c>
      <c r="J22" s="24">
        <v>43.4</v>
      </c>
      <c r="K22" s="7">
        <f t="shared" si="2"/>
        <v>32.230414746543779</v>
      </c>
      <c r="L22" s="14">
        <f t="shared" si="3"/>
        <v>61.7718296061243</v>
      </c>
      <c r="M22" s="1"/>
    </row>
    <row r="23" spans="1:13" ht="15.75" customHeight="1" x14ac:dyDescent="0.2">
      <c r="A23" s="1">
        <v>19</v>
      </c>
      <c r="B23" s="19">
        <v>30</v>
      </c>
      <c r="C23" s="19">
        <v>9</v>
      </c>
      <c r="D23" s="19" t="s">
        <v>139</v>
      </c>
      <c r="E23" s="25">
        <v>38892</v>
      </c>
      <c r="F23" s="20">
        <v>16</v>
      </c>
      <c r="G23" s="7">
        <f t="shared" si="0"/>
        <v>8.2758620689655178</v>
      </c>
      <c r="H23" s="23">
        <v>8.1</v>
      </c>
      <c r="I23" s="7">
        <f t="shared" si="1"/>
        <v>25.051546391752581</v>
      </c>
      <c r="J23" s="24">
        <v>50.03</v>
      </c>
      <c r="K23" s="7">
        <f t="shared" si="2"/>
        <v>27.959224465320805</v>
      </c>
      <c r="L23" s="14">
        <f t="shared" si="3"/>
        <v>61.286632926038898</v>
      </c>
      <c r="M23" s="1"/>
    </row>
    <row r="24" spans="1:13" ht="15.75" customHeight="1" x14ac:dyDescent="0.2">
      <c r="A24" s="1">
        <v>20</v>
      </c>
      <c r="B24" s="19">
        <v>17</v>
      </c>
      <c r="C24" s="19">
        <v>11</v>
      </c>
      <c r="D24" s="19" t="s">
        <v>112</v>
      </c>
      <c r="E24" s="25">
        <v>38017</v>
      </c>
      <c r="F24" s="20">
        <v>27</v>
      </c>
      <c r="G24" s="7">
        <f t="shared" si="0"/>
        <v>13.96551724137931</v>
      </c>
      <c r="H24" s="23">
        <v>5.8</v>
      </c>
      <c r="I24" s="7">
        <f t="shared" si="1"/>
        <v>17.938144329896907</v>
      </c>
      <c r="J24" s="24">
        <v>48.5</v>
      </c>
      <c r="K24" s="7">
        <f t="shared" si="2"/>
        <v>28.841237113402062</v>
      </c>
      <c r="L24" s="14">
        <f t="shared" si="3"/>
        <v>60.744898684678283</v>
      </c>
      <c r="M24" s="1"/>
    </row>
    <row r="25" spans="1:13" ht="15.75" customHeight="1" x14ac:dyDescent="0.2">
      <c r="A25" s="1">
        <v>21</v>
      </c>
      <c r="B25" s="19">
        <v>12</v>
      </c>
      <c r="C25" s="19">
        <v>9</v>
      </c>
      <c r="D25" s="19" t="s">
        <v>134</v>
      </c>
      <c r="E25" s="25">
        <v>39005</v>
      </c>
      <c r="F25" s="20">
        <v>30</v>
      </c>
      <c r="G25" s="7">
        <f t="shared" si="0"/>
        <v>15.517241379310345</v>
      </c>
      <c r="H25" s="23">
        <v>5.7</v>
      </c>
      <c r="I25" s="7">
        <f t="shared" si="1"/>
        <v>17.628865979381445</v>
      </c>
      <c r="J25" s="23">
        <v>51.03</v>
      </c>
      <c r="K25" s="7">
        <f t="shared" si="2"/>
        <v>27.411326670585929</v>
      </c>
      <c r="L25" s="14">
        <f t="shared" si="3"/>
        <v>60.557434029277715</v>
      </c>
      <c r="M25" s="1"/>
    </row>
    <row r="26" spans="1:13" ht="15.75" customHeight="1" x14ac:dyDescent="0.2">
      <c r="A26" s="1">
        <v>22</v>
      </c>
      <c r="B26" s="19">
        <v>17</v>
      </c>
      <c r="C26" s="19">
        <v>9</v>
      </c>
      <c r="D26" s="19" t="s">
        <v>137</v>
      </c>
      <c r="E26" s="25">
        <v>38677</v>
      </c>
      <c r="F26" s="20">
        <v>24</v>
      </c>
      <c r="G26" s="7">
        <f t="shared" si="0"/>
        <v>12.413793103448276</v>
      </c>
      <c r="H26" s="23">
        <v>8</v>
      </c>
      <c r="I26" s="7">
        <f t="shared" si="1"/>
        <v>24.742268041237114</v>
      </c>
      <c r="J26" s="24">
        <v>62.84</v>
      </c>
      <c r="K26" s="7">
        <f t="shared" si="2"/>
        <v>22.259707192870781</v>
      </c>
      <c r="L26" s="14">
        <f t="shared" si="3"/>
        <v>59.415768337556173</v>
      </c>
      <c r="M26" s="1"/>
    </row>
    <row r="27" spans="1:13" ht="15.75" customHeight="1" x14ac:dyDescent="0.2">
      <c r="A27" s="1">
        <v>23</v>
      </c>
      <c r="B27" s="19">
        <v>50</v>
      </c>
      <c r="C27" s="19">
        <v>10</v>
      </c>
      <c r="D27" s="19" t="s">
        <v>126</v>
      </c>
      <c r="E27" s="25">
        <v>38562</v>
      </c>
      <c r="F27" s="20">
        <v>28</v>
      </c>
      <c r="G27" s="7">
        <f t="shared" si="0"/>
        <v>14.482758620689655</v>
      </c>
      <c r="H27" s="23">
        <v>9</v>
      </c>
      <c r="I27" s="7">
        <f t="shared" si="1"/>
        <v>27.835051546391753</v>
      </c>
      <c r="J27" s="24">
        <v>89</v>
      </c>
      <c r="K27" s="7">
        <f t="shared" si="2"/>
        <v>15.71685393258427</v>
      </c>
      <c r="L27" s="14">
        <f t="shared" si="3"/>
        <v>58.034664099665676</v>
      </c>
      <c r="M27" s="1"/>
    </row>
    <row r="28" spans="1:13" ht="15.75" customHeight="1" x14ac:dyDescent="0.2">
      <c r="A28" s="1">
        <v>24</v>
      </c>
      <c r="B28" s="19">
        <v>36</v>
      </c>
      <c r="C28" s="19">
        <v>10</v>
      </c>
      <c r="D28" s="19" t="s">
        <v>124</v>
      </c>
      <c r="E28" s="25">
        <v>38557</v>
      </c>
      <c r="F28" s="20">
        <v>23</v>
      </c>
      <c r="G28" s="7">
        <f t="shared" si="0"/>
        <v>11.896551724137931</v>
      </c>
      <c r="H28" s="23">
        <v>5.4</v>
      </c>
      <c r="I28" s="7">
        <f t="shared" si="1"/>
        <v>16.701030927835053</v>
      </c>
      <c r="J28" s="24">
        <v>56.38</v>
      </c>
      <c r="K28" s="7">
        <f t="shared" si="2"/>
        <v>24.810216388790348</v>
      </c>
      <c r="L28" s="14">
        <f t="shared" si="3"/>
        <v>53.407799040763329</v>
      </c>
      <c r="M28" s="1"/>
    </row>
    <row r="29" spans="1:13" ht="15.75" customHeight="1" x14ac:dyDescent="0.2">
      <c r="A29" s="1">
        <v>25</v>
      </c>
      <c r="B29" s="19">
        <v>3</v>
      </c>
      <c r="C29" s="19">
        <v>11</v>
      </c>
      <c r="D29" s="19" t="s">
        <v>110</v>
      </c>
      <c r="E29" s="25">
        <v>38210</v>
      </c>
      <c r="F29" s="20">
        <v>29</v>
      </c>
      <c r="G29" s="7">
        <f t="shared" si="0"/>
        <v>15</v>
      </c>
      <c r="H29" s="23">
        <v>2.4</v>
      </c>
      <c r="I29" s="7">
        <f t="shared" si="1"/>
        <v>7.4226804123711343</v>
      </c>
      <c r="J29" s="23">
        <v>52.29</v>
      </c>
      <c r="K29" s="7">
        <f t="shared" si="2"/>
        <v>26.750812774909161</v>
      </c>
      <c r="L29" s="14">
        <f t="shared" si="3"/>
        <v>49.173493187280293</v>
      </c>
      <c r="M29" s="1"/>
    </row>
    <row r="30" spans="1:13" ht="15.75" customHeight="1" x14ac:dyDescent="0.2">
      <c r="A30" s="1">
        <v>26</v>
      </c>
      <c r="B30" s="19">
        <v>6</v>
      </c>
      <c r="C30" s="19">
        <v>10</v>
      </c>
      <c r="D30" s="19" t="s">
        <v>120</v>
      </c>
      <c r="E30" s="25">
        <v>38585</v>
      </c>
      <c r="F30" s="20">
        <v>22</v>
      </c>
      <c r="G30" s="7">
        <f t="shared" si="0"/>
        <v>11.379310344827585</v>
      </c>
      <c r="H30" s="23">
        <v>4.5</v>
      </c>
      <c r="I30" s="7">
        <f t="shared" si="1"/>
        <v>13.917525773195877</v>
      </c>
      <c r="J30" s="23">
        <v>63.75</v>
      </c>
      <c r="K30" s="7">
        <f t="shared" si="2"/>
        <v>21.941960784313725</v>
      </c>
      <c r="L30" s="14">
        <f t="shared" si="3"/>
        <v>47.238796902337185</v>
      </c>
      <c r="M30" s="1"/>
    </row>
    <row r="31" spans="1:13" x14ac:dyDescent="0.2">
      <c r="A31" s="1">
        <v>27</v>
      </c>
      <c r="B31" s="18" t="s">
        <v>27</v>
      </c>
      <c r="C31" s="19">
        <v>11</v>
      </c>
      <c r="D31" s="19" t="s">
        <v>119</v>
      </c>
      <c r="E31" s="25">
        <v>38083</v>
      </c>
      <c r="F31" s="20">
        <v>27</v>
      </c>
      <c r="G31" s="7">
        <f t="shared" si="0"/>
        <v>13.96551724137931</v>
      </c>
      <c r="H31" s="23">
        <v>2</v>
      </c>
      <c r="I31" s="7">
        <f t="shared" si="1"/>
        <v>6.1855670103092786</v>
      </c>
      <c r="J31" s="24">
        <v>60.13</v>
      </c>
      <c r="K31" s="7">
        <f t="shared" si="2"/>
        <v>23.2629303176451</v>
      </c>
      <c r="L31" s="14">
        <f t="shared" si="3"/>
        <v>43.414014569333688</v>
      </c>
      <c r="M31" s="1"/>
    </row>
    <row r="32" spans="1:13" x14ac:dyDescent="0.2">
      <c r="A32" s="1">
        <v>28</v>
      </c>
      <c r="B32" s="19">
        <v>48</v>
      </c>
      <c r="C32" s="19">
        <v>11</v>
      </c>
      <c r="D32" s="19" t="s">
        <v>117</v>
      </c>
      <c r="E32" s="25">
        <v>38124</v>
      </c>
      <c r="F32" s="20">
        <v>22</v>
      </c>
      <c r="G32" s="7">
        <f t="shared" si="0"/>
        <v>11.379310344827585</v>
      </c>
      <c r="H32" s="23">
        <v>2.2999999999999998</v>
      </c>
      <c r="I32" s="7">
        <f t="shared" si="1"/>
        <v>7.1134020618556706</v>
      </c>
      <c r="J32" s="24">
        <v>80.91</v>
      </c>
      <c r="K32" s="7">
        <f t="shared" si="2"/>
        <v>17.28834507477444</v>
      </c>
      <c r="L32" s="14">
        <f t="shared" si="3"/>
        <v>35.781057481457694</v>
      </c>
      <c r="M32" s="1"/>
    </row>
    <row r="33" spans="1:13" x14ac:dyDescent="0.2">
      <c r="A33" s="1">
        <v>29</v>
      </c>
      <c r="B33" s="19">
        <v>46</v>
      </c>
      <c r="C33" s="19">
        <v>11</v>
      </c>
      <c r="D33" s="19" t="s">
        <v>115</v>
      </c>
      <c r="E33" s="25">
        <v>38081</v>
      </c>
      <c r="F33" s="20">
        <v>28</v>
      </c>
      <c r="G33" s="7">
        <f t="shared" si="0"/>
        <v>14.482758620689655</v>
      </c>
      <c r="H33" s="23">
        <v>6</v>
      </c>
      <c r="I33" s="7">
        <f t="shared" si="1"/>
        <v>18.556701030927837</v>
      </c>
      <c r="J33" s="24"/>
      <c r="K33" s="7"/>
      <c r="L33" s="14">
        <f t="shared" si="3"/>
        <v>33.039459651617491</v>
      </c>
      <c r="M33" s="1"/>
    </row>
    <row r="34" spans="1:13" x14ac:dyDescent="0.2">
      <c r="A34" s="1">
        <v>30</v>
      </c>
      <c r="B34" s="19">
        <v>3</v>
      </c>
      <c r="C34" s="19">
        <v>11</v>
      </c>
      <c r="D34" s="19" t="s">
        <v>109</v>
      </c>
      <c r="E34" s="25">
        <v>38118</v>
      </c>
      <c r="F34" s="20">
        <v>30</v>
      </c>
      <c r="G34" s="7">
        <f t="shared" si="0"/>
        <v>15.517241379310345</v>
      </c>
      <c r="H34" s="23">
        <v>2</v>
      </c>
      <c r="I34" s="7">
        <f t="shared" si="1"/>
        <v>6.1855670103092786</v>
      </c>
      <c r="J34" s="23"/>
      <c r="K34" s="7"/>
      <c r="L34" s="14">
        <f t="shared" si="3"/>
        <v>21.702808389619623</v>
      </c>
      <c r="M34" s="1"/>
    </row>
    <row r="35" spans="1:13" x14ac:dyDescent="0.2">
      <c r="A35" s="1">
        <v>31</v>
      </c>
      <c r="B35" s="19">
        <v>16</v>
      </c>
      <c r="C35" s="19">
        <v>9</v>
      </c>
      <c r="D35" s="19" t="s">
        <v>135</v>
      </c>
      <c r="E35" s="25">
        <v>39052</v>
      </c>
      <c r="F35" s="20">
        <v>21</v>
      </c>
      <c r="G35" s="7">
        <f t="shared" si="0"/>
        <v>10.862068965517242</v>
      </c>
      <c r="H35" s="23">
        <v>2.4</v>
      </c>
      <c r="I35" s="7">
        <f t="shared" si="1"/>
        <v>7.4226804123711343</v>
      </c>
      <c r="J35" s="23"/>
      <c r="K35" s="7"/>
      <c r="L35" s="14">
        <f t="shared" si="3"/>
        <v>18.284749377888375</v>
      </c>
      <c r="M35" s="1"/>
    </row>
    <row r="36" spans="1:13" x14ac:dyDescent="0.2">
      <c r="A36" s="1">
        <v>32</v>
      </c>
      <c r="B36" s="19">
        <v>50</v>
      </c>
      <c r="C36" s="19">
        <v>10</v>
      </c>
      <c r="D36" s="19" t="s">
        <v>146</v>
      </c>
      <c r="E36" s="25">
        <v>38679</v>
      </c>
      <c r="F36" s="20">
        <v>28</v>
      </c>
      <c r="G36" s="7">
        <f t="shared" si="0"/>
        <v>14.482758620689655</v>
      </c>
      <c r="H36" s="23"/>
      <c r="I36" s="7">
        <f t="shared" si="1"/>
        <v>0</v>
      </c>
      <c r="J36" s="24"/>
      <c r="K36" s="7"/>
      <c r="L36" s="14">
        <f t="shared" si="3"/>
        <v>14.482758620689655</v>
      </c>
      <c r="M36" s="1"/>
    </row>
    <row r="37" spans="1:13" x14ac:dyDescent="0.2">
      <c r="A37" s="1">
        <v>33</v>
      </c>
      <c r="B37" s="19">
        <v>28</v>
      </c>
      <c r="C37" s="19">
        <v>11</v>
      </c>
      <c r="D37" s="11" t="s">
        <v>114</v>
      </c>
      <c r="E37" s="25">
        <v>37998</v>
      </c>
      <c r="F37" s="20">
        <v>21</v>
      </c>
      <c r="G37" s="7">
        <f t="shared" si="0"/>
        <v>10.862068965517242</v>
      </c>
      <c r="H37" s="23"/>
      <c r="I37" s="7">
        <f t="shared" si="1"/>
        <v>0</v>
      </c>
      <c r="J37" s="24"/>
      <c r="K37" s="7"/>
      <c r="L37" s="14">
        <f t="shared" si="3"/>
        <v>10.862068965517242</v>
      </c>
      <c r="M37" s="1"/>
    </row>
    <row r="38" spans="1:13" x14ac:dyDescent="0.2">
      <c r="C38" s="3"/>
    </row>
    <row r="39" spans="1:13" x14ac:dyDescent="0.2">
      <c r="C39" s="3"/>
    </row>
    <row r="40" spans="1:13" x14ac:dyDescent="0.2">
      <c r="C40" s="3"/>
    </row>
    <row r="41" spans="1:13" x14ac:dyDescent="0.2">
      <c r="C41" s="3"/>
    </row>
    <row r="42" spans="1:13" x14ac:dyDescent="0.2">
      <c r="C42" s="3"/>
    </row>
    <row r="43" spans="1:13" x14ac:dyDescent="0.2">
      <c r="C43" s="3"/>
    </row>
    <row r="44" spans="1:13" x14ac:dyDescent="0.2">
      <c r="C44" s="3"/>
    </row>
    <row r="45" spans="1:13" x14ac:dyDescent="0.2">
      <c r="C45" s="3"/>
    </row>
    <row r="46" spans="1:13" x14ac:dyDescent="0.2">
      <c r="C46" s="3"/>
    </row>
    <row r="47" spans="1:13" x14ac:dyDescent="0.2">
      <c r="C47" s="3"/>
    </row>
    <row r="48" spans="1:1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</sheetData>
  <sortState ref="B6:M37">
    <sortCondition descending="1" ref="L5"/>
  </sortState>
  <mergeCells count="11">
    <mergeCell ref="J3:K3"/>
    <mergeCell ref="L3:L4"/>
    <mergeCell ref="M3:M4"/>
    <mergeCell ref="A1:M2"/>
    <mergeCell ref="A3:A4"/>
    <mergeCell ref="B3:B4"/>
    <mergeCell ref="C3:C4"/>
    <mergeCell ref="D3:D4"/>
    <mergeCell ref="E3:E4"/>
    <mergeCell ref="F3:G3"/>
    <mergeCell ref="H3:I3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дев. 7-8</vt:lpstr>
      <vt:lpstr>дев. 9-11</vt:lpstr>
      <vt:lpstr>мал. 7-8</vt:lpstr>
      <vt:lpstr>юн. 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Романов Роман Витальевич</dc:creator>
  <cp:lastModifiedBy>Учитель</cp:lastModifiedBy>
  <cp:lastPrinted>2015-11-27T06:15:59Z</cp:lastPrinted>
  <dcterms:created xsi:type="dcterms:W3CDTF">2008-11-24T11:11:42Z</dcterms:created>
  <dcterms:modified xsi:type="dcterms:W3CDTF">2021-11-21T13:31:10Z</dcterms:modified>
</cp:coreProperties>
</file>